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<sst xmlns="http://schemas.openxmlformats.org/spreadsheetml/2006/main" count="330" uniqueCount="245">
  <si>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</si>
  <si>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</si>
  <si>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</si>
  <si>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</si>
  <si>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</si>
  <si>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</si>
  <si>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</si>
  <si>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</si>
  <si>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</si>
  <si>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</si>
  <si>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</si>
  <si>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</si>
  <si>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</si>
  <si>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</si>
  <si>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</si>
  <si>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</si>
  <si>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</si>
  <si>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</si>
  <si>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</si>
  <si>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</si>
  <si>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</si>
  <si>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</si>
  <si>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</si>
  <si>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</si>
  <si>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</si>
  <si>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</si>
  <si>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</si>
  <si>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</si>
  <si>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</si>
  <si>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</si>
  <si>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</si>
  <si>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</si>
  <si>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</si>
  <si>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</si>
  <si>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</si>
  <si>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</si>
  <si>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</si>
  <si>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</si>
  <si>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</si>
  <si>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</si>
  <si>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</si>
  <si>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</si>
  <si>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</si>
  <si>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</si>
  <si>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</si>
  <si>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</si>
  <si>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</si>
  <si>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</si>
  <si>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</si>
  <si>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</si>
  <si>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</si>
  <si>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</si>
  <si>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</si>
  <si>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</si>
  <si>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</si>
  <si>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</si>
  <si>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</si>
  <si>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</si>
  <si>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</si>
  <si>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</si>
  <si>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</si>
  <si>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</si>
  <si>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</si>
  <si>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</si>
  <si>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</si>
  <si>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</si>
  <si>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</si>
  <si>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</si>
  <si>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</si>
  <si>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</si>
  <si>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</si>
  <si>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</si>
  <si>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</si>
  <si>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</si>
  <si>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</si>
  <si>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</si>
  <si>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</si>
  <si>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</si>
  <si>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</si>
  <si>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</si>
  <si>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</si>
  <si>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</si>
  <si>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</si>
  <si>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</si>
  <si>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</si>
  <si>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</si>
  <si>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</si>
  <si>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</si>
  <si>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</si>
  <si>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</si>
  <si>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</si>
  <si>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</si>
  <si>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</si>
  <si>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</si>
  <si>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</si>
  <si>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</si>
  <si>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</si>
  <si>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</si>
  <si>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</si>
  <si>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</si>
  <si>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</si>
  <si>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</si>
  <si>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</si>
  <si>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</si>
  <si>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</si>
  <si>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</si>
  <si>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</si>
  <si>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</si>
  <si>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</si>
  <si>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</si>
  <si>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</si>
  <si>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</si>
  <si>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</si>
  <si>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</si>
  <si>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</si>
  <si>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</si>
  <si>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</si>
  <si>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</si>
  <si>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</si>
  <si>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</si>
  <si>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</si>
  <si>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</si>
  <si>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</si>
  <si>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</si>
  <si>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</si>
  <si>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</si>
  <si>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</si>
  <si>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</si>
  <si>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</si>
  <si>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</si>
  <si>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</si>
  <si>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</si>
  <si>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</si>
  <si>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</si>
  <si>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</si>
  <si>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</si>
  <si>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</si>
  <si>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</si>
  <si>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</si>
  <si>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</si>
  <si>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</si>
  <si>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</si>
  <si>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</si>
  <si>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</si>
  <si>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</si>
  <si>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</si>
  <si>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</si>
  <si>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</si>
  <si>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</si>
  <si>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</si>
  <si>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</si>
  <si>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</si>
  <si>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</si>
  <si>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</si>
  <si>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</si>
  <si>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</si>
  <si>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</si>
  <si>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</si>
  <si>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</si>
  <si>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</si>
  <si>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</si>
  <si>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</si>
  <si>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</si>
  <si>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</si>
  <si>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</si>
  <si>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</si>
  <si>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</si>
  <si>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</si>
  <si>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</si>
  <si>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</si>
  <si>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</si>
  <si>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</si>
  <si>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</si>
  <si>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</si>
  <si>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</si>
  <si>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</si>
  <si>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</si>
  <si>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</si>
  <si>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</si>
  <si>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</si>
  <si>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</si>
  <si>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</si>
  <si>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</si>
  <si>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</si>
  <si>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</si>
  <si>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</si>
  <si>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</si>
  <si>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</si>
  <si>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</si>
  <si>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</si>
  <si>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</si>
  <si>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</si>
  <si>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</si>
  <si>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</si>
  <si>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</si>
  <si>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</si>
  <si>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</si>
  <si>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</si>
  <si>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</si>
  <si>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</si>
  <si>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</si>
  <si>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</si>
  <si>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</si>
  <si>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</si>
  <si>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</si>
  <si>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</si>
  <si>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</si>
  <si>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</si>
  <si>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</si>
  <si>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</si>
  <si>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</si>
  <si>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</si>
  <si>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</si>
  <si>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</si>
  <si>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</si>
  <si>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</si>
  <si>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</si>
  <si>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</si>
  <si>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</si>
  <si>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</si>
  <si>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</si>
  <si>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</si>
  <si>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</si>
  <si>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</si>
  <si>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</si>
  <si>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</si>
  <si>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</si>
  <si>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</si>
  <si>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</si>
  <si>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</si>
  <si>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</si>
  <si>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</si>
  <si>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</si>
  <si>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</si>
  <si>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</si>
  <si>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</si>
  <si>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</si>
  <si>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</si>
  <si>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</si>
  <si>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</si>
  <si>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</si>
  <si>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</si>
  <si>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</si>
  <si>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თარიღი: 31/12/2019</t>
  </si>
  <si>
    <t>ანგარიშგების პერიოდი: 01/01/2019 - 31/12/2019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</si>
</sst>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danarti%20N%201(Euroins,%2031.12.2019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dazgveva%20(Euroins,%2031.12.2019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migebuli%20gadazgveva%20(Euroibs,%2031.12.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1" t="s">
        <v>243</v>
      </c>
      <c r="C3" s="241"/>
      <c r="D3" s="241"/>
      <c r="E3" s="241"/>
    </row>
    <row r="4" spans="2:3" ht="15">
      <c r="B4" s="139"/>
      <c r="C4" s="139"/>
    </row>
    <row r="5" spans="2:5" ht="18" customHeight="1">
      <c r="B5" s="140"/>
      <c r="C5" s="242" t="s">
        <v>84</v>
      </c>
      <c r="D5" s="243"/>
      <c r="E5" s="243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4" t="s">
        <v>89</v>
      </c>
      <c r="D9" s="244"/>
      <c r="E9" s="244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1140544.2603619997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5434779.212096013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20733.325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0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4920500.922053318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1598367.79560751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18206.26999999996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1925806.3750000002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3360331.9422718086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505886.6749672767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1676087.40185164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16007.070905547516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2245531.803786454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1050686.1023361832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23913469.15623775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4" t="s">
        <v>127</v>
      </c>
      <c r="D30" s="244"/>
      <c r="E30" s="244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11215343.465905469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2381183.790269262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234115.19733315072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156498.6566130129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792642.0461778697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14779783.156298766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4" t="s">
        <v>150</v>
      </c>
      <c r="D43" s="244"/>
      <c r="E43" s="244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3238284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4378122.989472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2339956.8131522606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-822677.8026852731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9133685.999938987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23913469.15623775</v>
      </c>
    </row>
    <row r="52" s="187" customFormat="1" ht="15"/>
    <row r="53" s="187" customFormat="1" ht="15"/>
    <row r="54" spans="3:5" ht="15">
      <c r="C54" s="245"/>
      <c r="D54" s="245"/>
      <c r="E54" s="245"/>
    </row>
    <row r="55" spans="3:5" ht="15">
      <c r="C55" s="240"/>
      <c r="D55" s="240"/>
      <c r="E55" s="240"/>
    </row>
    <row r="56" spans="3:5" ht="15">
      <c r="C56" s="245"/>
      <c r="D56" s="245"/>
      <c r="E56" s="245"/>
    </row>
    <row r="57" spans="3:5" ht="15">
      <c r="C57" s="240"/>
      <c r="D57" s="240"/>
      <c r="E57" s="240"/>
    </row>
    <row r="58" spans="3:5" ht="15" customHeight="1">
      <c r="C58" s="245"/>
      <c r="D58" s="245"/>
      <c r="E58" s="245"/>
    </row>
    <row r="59" spans="3:5" ht="15">
      <c r="C59" s="240"/>
      <c r="D59" s="240"/>
      <c r="E59" s="240"/>
    </row>
  </sheetData>
  <sheetProtection/>
  <mergeCells count="11">
    <mergeCell ref="C56:E56"/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8" t="s">
        <v>244</v>
      </c>
      <c r="C2" s="248"/>
      <c r="D2" s="248"/>
      <c r="E2" s="248"/>
    </row>
    <row r="3" ht="15" customHeight="1"/>
    <row r="4" spans="4:5" s="190" customFormat="1" ht="12.75" customHeight="1">
      <c r="D4" s="249" t="s">
        <v>167</v>
      </c>
      <c r="E4" s="249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6" t="s">
        <v>168</v>
      </c>
      <c r="D8" s="246"/>
      <c r="E8" s="246"/>
    </row>
    <row r="9" spans="2:5" ht="15" customHeight="1">
      <c r="B9" s="196" t="s">
        <v>90</v>
      </c>
      <c r="C9" s="197">
        <v>1</v>
      </c>
      <c r="D9" s="198" t="s">
        <v>169</v>
      </c>
      <c r="E9" s="199">
        <v>15711275.682606224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1990322.5833486184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1688492.7157967116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-677123.7561013987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11355336.627359495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10934127.756216705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3298203.725885711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-3547294.134130692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-4359138.421868885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259221.1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8188547.218069186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-662391.5071563547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2504397.9021339533</v>
      </c>
    </row>
    <row r="23" spans="3:5" ht="9" customHeight="1">
      <c r="C23" s="171"/>
      <c r="D23" s="210"/>
      <c r="E23" s="173"/>
    </row>
    <row r="24" spans="3:5" ht="15" customHeight="1" thickBot="1">
      <c r="C24" s="246" t="s">
        <v>183</v>
      </c>
      <c r="D24" s="246"/>
      <c r="E24" s="246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287617.9387443568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1236.3591109661477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-59503.559723154176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-11197.234554596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334687.9048019488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15653.18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-95401.28615379639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-64124.46501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-15623.641143796398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-146912.7110403248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203398.8349054204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2707796.7370393737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6" t="s">
        <v>194</v>
      </c>
      <c r="E45" s="246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6" t="s">
        <v>199</v>
      </c>
      <c r="D51" s="246"/>
      <c r="E51" s="246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250993.45943302743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-11610.662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41132.13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0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4583.87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187279.348715354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472378.1461483814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7" t="s">
        <v>215</v>
      </c>
      <c r="D63" s="247"/>
      <c r="E63" s="247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2984886.131100841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1611418.089640642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15773.577557876679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159654.38403832994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3841.1341354430497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643880.9860329495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-951517.4472524282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-128839.6445671551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-822677.8026852731</v>
      </c>
    </row>
    <row r="75" ht="15">
      <c r="D75" s="231"/>
    </row>
    <row r="76" spans="3:5" ht="15">
      <c r="C76" s="245"/>
      <c r="D76" s="245"/>
      <c r="E76" s="245"/>
    </row>
    <row r="77" spans="3:5" ht="15">
      <c r="C77" s="240"/>
      <c r="D77" s="240"/>
      <c r="E77" s="240"/>
    </row>
    <row r="78" spans="3:5" ht="15">
      <c r="C78" s="245"/>
      <c r="D78" s="245"/>
      <c r="E78" s="245"/>
    </row>
    <row r="79" spans="3:5" ht="15">
      <c r="C79" s="240"/>
      <c r="D79" s="240"/>
      <c r="E79" s="240"/>
    </row>
    <row r="80" spans="3:5" ht="15">
      <c r="C80" s="245"/>
      <c r="D80" s="245"/>
      <c r="E80" s="245"/>
    </row>
    <row r="81" spans="3:5" ht="15">
      <c r="C81" s="240"/>
      <c r="D81" s="240"/>
      <c r="E81" s="240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6.710937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9.8515625" style="5" bestFit="1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9.57421875" style="5" bestFit="1" customWidth="1"/>
    <col min="14" max="14" width="10.28125" style="5" bestFit="1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8.7109375" style="5" bestFit="1" customWidth="1"/>
    <col min="20" max="20" width="8.421875" style="5" bestFit="1" customWidth="1"/>
    <col min="21" max="21" width="10.28125" style="5" bestFit="1" customWidth="1"/>
    <col min="22" max="22" width="9.8515625" style="5" bestFit="1" customWidth="1"/>
    <col min="23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4" t="s">
        <v>236</v>
      </c>
      <c r="B1" s="254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244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8" t="s">
        <v>82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C6" s="270" t="s">
        <v>83</v>
      </c>
      <c r="AD6" s="270"/>
      <c r="AE6" s="270"/>
      <c r="AF6" s="270"/>
      <c r="AG6" s="270"/>
      <c r="AH6" s="270"/>
      <c r="AI6" s="270"/>
      <c r="AJ6" s="270"/>
      <c r="AK6" s="270"/>
      <c r="AL6" s="270"/>
    </row>
    <row r="7" spans="1:38" ht="15.75" customHeight="1" thickBot="1">
      <c r="A7" s="137"/>
      <c r="B7" s="137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C7" s="271"/>
      <c r="AD7" s="271"/>
      <c r="AE7" s="271"/>
      <c r="AF7" s="271"/>
      <c r="AG7" s="271"/>
      <c r="AH7" s="271"/>
      <c r="AI7" s="271"/>
      <c r="AJ7" s="271"/>
      <c r="AK7" s="271"/>
      <c r="AL7" s="271"/>
    </row>
    <row r="8" spans="1:38" s="1" customFormat="1" ht="89.25" customHeight="1">
      <c r="A8" s="255" t="s">
        <v>23</v>
      </c>
      <c r="B8" s="258" t="s">
        <v>70</v>
      </c>
      <c r="C8" s="262" t="s">
        <v>22</v>
      </c>
      <c r="D8" s="252"/>
      <c r="E8" s="252"/>
      <c r="F8" s="252"/>
      <c r="G8" s="252"/>
      <c r="H8" s="263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58"/>
      <c r="AC8" s="274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58"/>
    </row>
    <row r="9" spans="1:38" s="1" customFormat="1" ht="50.25" customHeight="1">
      <c r="A9" s="256"/>
      <c r="B9" s="259"/>
      <c r="C9" s="261" t="s">
        <v>15</v>
      </c>
      <c r="D9" s="253"/>
      <c r="E9" s="253"/>
      <c r="F9" s="253"/>
      <c r="G9" s="12" t="s">
        <v>16</v>
      </c>
      <c r="H9" s="264"/>
      <c r="I9" s="250" t="s">
        <v>0</v>
      </c>
      <c r="J9" s="250" t="s">
        <v>1</v>
      </c>
      <c r="K9" s="253" t="s">
        <v>0</v>
      </c>
      <c r="L9" s="253"/>
      <c r="M9" s="253"/>
      <c r="N9" s="253"/>
      <c r="O9" s="12" t="s">
        <v>1</v>
      </c>
      <c r="P9" s="250" t="s">
        <v>80</v>
      </c>
      <c r="Q9" s="250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0" t="s">
        <v>17</v>
      </c>
      <c r="AA9" s="272" t="s">
        <v>18</v>
      </c>
      <c r="AC9" s="27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72" t="s">
        <v>18</v>
      </c>
    </row>
    <row r="10" spans="1:38" s="1" customFormat="1" ht="102.75" customHeight="1" thickBot="1">
      <c r="A10" s="257"/>
      <c r="B10" s="260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5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73"/>
      <c r="AC10" s="276"/>
      <c r="AD10" s="251"/>
      <c r="AE10" s="251"/>
      <c r="AF10" s="251"/>
      <c r="AG10" s="251"/>
      <c r="AH10" s="251"/>
      <c r="AI10" s="251"/>
      <c r="AJ10" s="251"/>
      <c r="AK10" s="251"/>
      <c r="AL10" s="273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11357</v>
      </c>
      <c r="D11" s="90">
        <f t="shared" si="0"/>
        <v>3678</v>
      </c>
      <c r="E11" s="90">
        <f t="shared" si="0"/>
        <v>0</v>
      </c>
      <c r="F11" s="90">
        <f t="shared" si="0"/>
        <v>15035</v>
      </c>
      <c r="G11" s="90">
        <f t="shared" si="0"/>
        <v>9486</v>
      </c>
      <c r="H11" s="47"/>
      <c r="I11" s="90">
        <f t="shared" si="0"/>
        <v>306848.4241991591</v>
      </c>
      <c r="J11" s="90">
        <f t="shared" si="0"/>
        <v>2054.38326580569</v>
      </c>
      <c r="K11" s="90">
        <f t="shared" si="0"/>
        <v>43449.14833565952</v>
      </c>
      <c r="L11" s="90">
        <f t="shared" si="0"/>
        <v>244168.7904086973</v>
      </c>
      <c r="M11" s="90">
        <f t="shared" si="0"/>
        <v>0</v>
      </c>
      <c r="N11" s="75">
        <f>SUM(N12:N15)</f>
        <v>287617.9387443568</v>
      </c>
      <c r="O11" s="90">
        <f t="shared" si="0"/>
        <v>1236.3591109661477</v>
      </c>
      <c r="P11" s="90">
        <f t="shared" si="0"/>
        <v>347121.498467511</v>
      </c>
      <c r="Q11" s="90">
        <f t="shared" si="0"/>
        <v>334687.9048019488</v>
      </c>
      <c r="R11" s="90">
        <f t="shared" si="0"/>
        <v>10000</v>
      </c>
      <c r="S11" s="90">
        <f t="shared" si="0"/>
        <v>5653.18</v>
      </c>
      <c r="T11" s="90">
        <f t="shared" si="0"/>
        <v>0</v>
      </c>
      <c r="U11" s="66">
        <f t="shared" si="0"/>
        <v>15653.18</v>
      </c>
      <c r="V11" s="90">
        <f t="shared" si="0"/>
        <v>10000</v>
      </c>
      <c r="W11" s="90">
        <f t="shared" si="0"/>
        <v>5653.18</v>
      </c>
      <c r="X11" s="90">
        <f t="shared" si="0"/>
        <v>0</v>
      </c>
      <c r="Y11" s="66">
        <f>SUM(Y12:Y15)</f>
        <v>15653.18</v>
      </c>
      <c r="Z11" s="90">
        <f t="shared" si="0"/>
        <v>-79748.1061537964</v>
      </c>
      <c r="AA11" s="91">
        <f t="shared" si="0"/>
        <v>-15623.641143796398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11357</v>
      </c>
      <c r="D12" s="93">
        <v>3678</v>
      </c>
      <c r="E12" s="93">
        <v>0</v>
      </c>
      <c r="F12" s="62">
        <f>SUM(C12:E12)</f>
        <v>15035</v>
      </c>
      <c r="G12" s="93">
        <v>9486</v>
      </c>
      <c r="H12" s="46"/>
      <c r="I12" s="93">
        <v>306848.4241991591</v>
      </c>
      <c r="J12" s="93">
        <v>2054.38326580569</v>
      </c>
      <c r="K12" s="93">
        <v>43449.14833565952</v>
      </c>
      <c r="L12" s="93">
        <v>244168.7904086973</v>
      </c>
      <c r="M12" s="93">
        <v>0</v>
      </c>
      <c r="N12" s="76">
        <f>SUM(K12:M12)</f>
        <v>287617.9387443568</v>
      </c>
      <c r="O12" s="93">
        <v>1236.3591109661477</v>
      </c>
      <c r="P12" s="93">
        <v>347121.498467511</v>
      </c>
      <c r="Q12" s="93">
        <v>334687.9048019488</v>
      </c>
      <c r="R12" s="93">
        <v>10000</v>
      </c>
      <c r="S12" s="93">
        <v>5653.18</v>
      </c>
      <c r="T12" s="93">
        <v>0</v>
      </c>
      <c r="U12" s="62">
        <f>SUM(R12:T12)</f>
        <v>15653.18</v>
      </c>
      <c r="V12" s="93">
        <v>10000</v>
      </c>
      <c r="W12" s="93">
        <v>5653.18</v>
      </c>
      <c r="X12" s="93">
        <v>0</v>
      </c>
      <c r="Y12" s="62">
        <f>SUM(V12:X12)</f>
        <v>15653.18</v>
      </c>
      <c r="Z12" s="93">
        <v>-79748.1061537964</v>
      </c>
      <c r="AA12" s="94">
        <v>-15623.641143796398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5479</v>
      </c>
      <c r="D16" s="102">
        <v>33559</v>
      </c>
      <c r="E16" s="102">
        <v>0</v>
      </c>
      <c r="F16" s="65">
        <f>SUM(C16:E16)</f>
        <v>39038</v>
      </c>
      <c r="G16" s="102">
        <v>6048</v>
      </c>
      <c r="H16" s="47"/>
      <c r="I16" s="102">
        <v>656764.4195641094</v>
      </c>
      <c r="J16" s="102">
        <v>182.079238095238</v>
      </c>
      <c r="K16" s="102">
        <v>6445.808918508393</v>
      </c>
      <c r="L16" s="102">
        <v>650212.5441499999</v>
      </c>
      <c r="M16" s="102">
        <v>0</v>
      </c>
      <c r="N16" s="79">
        <f>SUM(K16:M16)</f>
        <v>656658.3530685082</v>
      </c>
      <c r="O16" s="102">
        <v>116.31801082251073</v>
      </c>
      <c r="P16" s="102">
        <v>685462.8229709975</v>
      </c>
      <c r="Q16" s="102">
        <v>683200.9437434215</v>
      </c>
      <c r="R16" s="102">
        <v>0</v>
      </c>
      <c r="S16" s="102">
        <v>55720.71</v>
      </c>
      <c r="T16" s="102">
        <v>0</v>
      </c>
      <c r="U16" s="65">
        <f>SUM(R16:T16)</f>
        <v>55720.71</v>
      </c>
      <c r="V16" s="102">
        <v>0</v>
      </c>
      <c r="W16" s="102">
        <v>55720.71</v>
      </c>
      <c r="X16" s="102">
        <v>0</v>
      </c>
      <c r="Y16" s="65">
        <f>SUM(V16:X16)</f>
        <v>55720.71</v>
      </c>
      <c r="Z16" s="102">
        <v>58417.60962318603</v>
      </c>
      <c r="AA16" s="103">
        <v>58417.60962318603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8647</v>
      </c>
      <c r="D17" s="90">
        <f>SUM(D18:D19)</f>
        <v>1832</v>
      </c>
      <c r="E17" s="90">
        <f>SUM(E18:E19)</f>
        <v>1518</v>
      </c>
      <c r="F17" s="66">
        <f>SUM(F18:F19)</f>
        <v>11997</v>
      </c>
      <c r="G17" s="90">
        <f>SUM(G18:G19)</f>
        <v>8953</v>
      </c>
      <c r="H17" s="50"/>
      <c r="I17" s="90">
        <f aca="true" t="shared" si="1" ref="I17:AA17">SUM(I18:I19)</f>
        <v>223594.4409820238</v>
      </c>
      <c r="J17" s="90">
        <f t="shared" si="1"/>
        <v>1171.949034288783</v>
      </c>
      <c r="K17" s="90">
        <f t="shared" si="1"/>
        <v>122872.80000389102</v>
      </c>
      <c r="L17" s="90">
        <f t="shared" si="1"/>
        <v>86440.73390057348</v>
      </c>
      <c r="M17" s="90">
        <f t="shared" si="1"/>
        <v>10058.764236802763</v>
      </c>
      <c r="N17" s="75">
        <f t="shared" si="1"/>
        <v>219372.29814126727</v>
      </c>
      <c r="O17" s="90">
        <f t="shared" si="1"/>
        <v>637.5242513249148</v>
      </c>
      <c r="P17" s="90">
        <f t="shared" si="1"/>
        <v>171077.61717605614</v>
      </c>
      <c r="Q17" s="90">
        <f t="shared" si="1"/>
        <v>162786.03865202196</v>
      </c>
      <c r="R17" s="90">
        <f t="shared" si="1"/>
        <v>0</v>
      </c>
      <c r="S17" s="90">
        <f t="shared" si="1"/>
        <v>0</v>
      </c>
      <c r="T17" s="90">
        <f t="shared" si="1"/>
        <v>350</v>
      </c>
      <c r="U17" s="66">
        <f t="shared" si="1"/>
        <v>350</v>
      </c>
      <c r="V17" s="90">
        <f t="shared" si="1"/>
        <v>0</v>
      </c>
      <c r="W17" s="90">
        <f t="shared" si="1"/>
        <v>0</v>
      </c>
      <c r="X17" s="90">
        <f t="shared" si="1"/>
        <v>350</v>
      </c>
      <c r="Y17" s="66">
        <f t="shared" si="1"/>
        <v>350</v>
      </c>
      <c r="Z17" s="90">
        <f t="shared" si="1"/>
        <v>8039.742134145094</v>
      </c>
      <c r="AA17" s="91">
        <f t="shared" si="1"/>
        <v>12539.742134145094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7945</v>
      </c>
      <c r="D18" s="105">
        <v>21</v>
      </c>
      <c r="E18" s="105">
        <v>0</v>
      </c>
      <c r="F18" s="67">
        <f>SUM(C18:E18)</f>
        <v>7966</v>
      </c>
      <c r="G18" s="105">
        <v>5308</v>
      </c>
      <c r="H18" s="49"/>
      <c r="I18" s="105">
        <v>64952.59007381449</v>
      </c>
      <c r="J18" s="105">
        <v>791.706984288783</v>
      </c>
      <c r="K18" s="105">
        <v>63962.61212221163</v>
      </c>
      <c r="L18" s="105">
        <v>162.841596</v>
      </c>
      <c r="M18" s="105">
        <v>0</v>
      </c>
      <c r="N18" s="80">
        <f>SUM(K18:M18)</f>
        <v>64125.453718211626</v>
      </c>
      <c r="O18" s="105">
        <v>491.29135174495553</v>
      </c>
      <c r="P18" s="105">
        <v>58639.6969477782</v>
      </c>
      <c r="Q18" s="105">
        <v>55080.56584695086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2151.928343529015</v>
      </c>
      <c r="AA18" s="106">
        <v>6651.9283435290145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702</v>
      </c>
      <c r="D19" s="108">
        <v>1811</v>
      </c>
      <c r="E19" s="108">
        <v>1518</v>
      </c>
      <c r="F19" s="68">
        <f>SUM(C19:E19)</f>
        <v>4031</v>
      </c>
      <c r="G19" s="108">
        <v>3645</v>
      </c>
      <c r="H19" s="48"/>
      <c r="I19" s="108">
        <v>158641.8509082093</v>
      </c>
      <c r="J19" s="108">
        <v>380.24205</v>
      </c>
      <c r="K19" s="108">
        <v>58910.1878816794</v>
      </c>
      <c r="L19" s="108">
        <v>86277.89230457348</v>
      </c>
      <c r="M19" s="108">
        <v>10058.764236802763</v>
      </c>
      <c r="N19" s="81">
        <f>SUM(K19:M19)</f>
        <v>155246.84442305565</v>
      </c>
      <c r="O19" s="108">
        <v>146.23289957995917</v>
      </c>
      <c r="P19" s="108">
        <v>112437.92022827794</v>
      </c>
      <c r="Q19" s="108">
        <v>107705.47280507111</v>
      </c>
      <c r="R19" s="108">
        <v>0</v>
      </c>
      <c r="S19" s="108">
        <v>0</v>
      </c>
      <c r="T19" s="108">
        <v>350</v>
      </c>
      <c r="U19" s="68">
        <f>SUM(R19:T19)</f>
        <v>350</v>
      </c>
      <c r="V19" s="108">
        <v>0</v>
      </c>
      <c r="W19" s="108">
        <v>0</v>
      </c>
      <c r="X19" s="108">
        <v>350</v>
      </c>
      <c r="Y19" s="68">
        <f>SUM(V19:X19)</f>
        <v>350</v>
      </c>
      <c r="Z19" s="108">
        <v>5887.813790616079</v>
      </c>
      <c r="AA19" s="109">
        <v>5887.813790616079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17469</v>
      </c>
      <c r="D20" s="111">
        <v>61</v>
      </c>
      <c r="E20" s="111">
        <v>0</v>
      </c>
      <c r="F20" s="69">
        <f>SUM(C20:E20)</f>
        <v>17530</v>
      </c>
      <c r="G20" s="111">
        <v>10366</v>
      </c>
      <c r="H20" s="47"/>
      <c r="I20" s="111">
        <v>3774970.673364062</v>
      </c>
      <c r="J20" s="111">
        <v>60553.98186895282</v>
      </c>
      <c r="K20" s="111">
        <v>3672620.2643554425</v>
      </c>
      <c r="L20" s="111">
        <v>37846.9</v>
      </c>
      <c r="M20" s="111">
        <v>0</v>
      </c>
      <c r="N20" s="82">
        <f>SUM(K20:M20)</f>
        <v>3710467.1643554424</v>
      </c>
      <c r="O20" s="111">
        <v>20561.80628360925</v>
      </c>
      <c r="P20" s="111">
        <v>3388472.5655808654</v>
      </c>
      <c r="Q20" s="111">
        <v>2441299.148817677</v>
      </c>
      <c r="R20" s="111">
        <v>3374717.0885004126</v>
      </c>
      <c r="S20" s="111">
        <v>27686.69299999999</v>
      </c>
      <c r="T20" s="111">
        <v>526.5863000000002</v>
      </c>
      <c r="U20" s="69">
        <f>SUM(R20:T20)</f>
        <v>3402930.3678004127</v>
      </c>
      <c r="V20" s="111">
        <v>3270727.05245039</v>
      </c>
      <c r="W20" s="111">
        <v>27680.92723999999</v>
      </c>
      <c r="X20" s="111">
        <v>526.5863000000002</v>
      </c>
      <c r="Y20" s="69">
        <f>SUM(V20:X20)</f>
        <v>3298934.5659903903</v>
      </c>
      <c r="Z20" s="111">
        <v>3204411.894133876</v>
      </c>
      <c r="AA20" s="112">
        <v>3214298.2912638737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1107</v>
      </c>
      <c r="D21" s="90">
        <f t="shared" si="3"/>
        <v>3030</v>
      </c>
      <c r="E21" s="90">
        <f t="shared" si="3"/>
        <v>3971</v>
      </c>
      <c r="F21" s="66">
        <f t="shared" si="3"/>
        <v>8108</v>
      </c>
      <c r="G21" s="90">
        <f t="shared" si="3"/>
        <v>7373</v>
      </c>
      <c r="H21" s="90">
        <f t="shared" si="3"/>
        <v>8195</v>
      </c>
      <c r="I21" s="90">
        <f t="shared" si="3"/>
        <v>4691155.843199181</v>
      </c>
      <c r="J21" s="90">
        <f t="shared" si="3"/>
        <v>20997.011530135493</v>
      </c>
      <c r="K21" s="90">
        <f t="shared" si="3"/>
        <v>838981.5540641093</v>
      </c>
      <c r="L21" s="90">
        <f t="shared" si="3"/>
        <v>2301209.4183326587</v>
      </c>
      <c r="M21" s="90">
        <f t="shared" si="3"/>
        <v>1442215.7298966034</v>
      </c>
      <c r="N21" s="75">
        <f t="shared" si="3"/>
        <v>4582406.702293372</v>
      </c>
      <c r="O21" s="90">
        <f t="shared" si="3"/>
        <v>14369.491886511138</v>
      </c>
      <c r="P21" s="90">
        <f t="shared" si="3"/>
        <v>3833341.85744132</v>
      </c>
      <c r="Q21" s="90">
        <f t="shared" si="3"/>
        <v>3777681.2708654418</v>
      </c>
      <c r="R21" s="90">
        <f t="shared" si="3"/>
        <v>520184.82657114865</v>
      </c>
      <c r="S21" s="90">
        <f t="shared" si="3"/>
        <v>1689580.954989296</v>
      </c>
      <c r="T21" s="90">
        <f t="shared" si="3"/>
        <v>1302736.9405555557</v>
      </c>
      <c r="U21" s="66">
        <f t="shared" si="3"/>
        <v>3512502.7221160005</v>
      </c>
      <c r="V21" s="90">
        <f t="shared" si="3"/>
        <v>501692.1335711486</v>
      </c>
      <c r="W21" s="90">
        <f t="shared" si="3"/>
        <v>1659291.3601077609</v>
      </c>
      <c r="X21" s="90">
        <f t="shared" si="3"/>
        <v>1302736.9405555557</v>
      </c>
      <c r="Y21" s="66">
        <f t="shared" si="3"/>
        <v>3463720.4342344655</v>
      </c>
      <c r="Z21" s="90">
        <f t="shared" si="3"/>
        <v>3919679.814665697</v>
      </c>
      <c r="AA21" s="91">
        <f t="shared" si="3"/>
        <v>3873844.409457162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1107</v>
      </c>
      <c r="D22" s="93">
        <v>3030</v>
      </c>
      <c r="E22" s="93">
        <v>3971</v>
      </c>
      <c r="F22" s="62">
        <f>SUM(C22:E22)</f>
        <v>8108</v>
      </c>
      <c r="G22" s="93">
        <v>7373</v>
      </c>
      <c r="H22" s="93">
        <v>8195</v>
      </c>
      <c r="I22" s="93">
        <v>4691155.843199181</v>
      </c>
      <c r="J22" s="93">
        <v>20997.011530135493</v>
      </c>
      <c r="K22" s="93">
        <v>838981.5540641093</v>
      </c>
      <c r="L22" s="93">
        <v>2301209.4183326587</v>
      </c>
      <c r="M22" s="93">
        <v>1442215.7298966034</v>
      </c>
      <c r="N22" s="76">
        <f>SUM(K22:M22)</f>
        <v>4582406.702293372</v>
      </c>
      <c r="O22" s="93">
        <v>14369.491886511138</v>
      </c>
      <c r="P22" s="93">
        <v>3833341.85744132</v>
      </c>
      <c r="Q22" s="93">
        <v>3777681.2708654418</v>
      </c>
      <c r="R22" s="93">
        <v>520184.82657114865</v>
      </c>
      <c r="S22" s="93">
        <v>1689580.954989296</v>
      </c>
      <c r="T22" s="93">
        <v>1302736.9405555557</v>
      </c>
      <c r="U22" s="62">
        <f>SUM(R22:T22)</f>
        <v>3512502.7221160005</v>
      </c>
      <c r="V22" s="93">
        <v>501692.1335711486</v>
      </c>
      <c r="W22" s="93">
        <v>1659291.3601077609</v>
      </c>
      <c r="X22" s="93">
        <v>1302736.9405555557</v>
      </c>
      <c r="Y22" s="62">
        <f>SUM(V22:X22)</f>
        <v>3463720.4342344655</v>
      </c>
      <c r="Z22" s="93">
        <v>3919679.814665697</v>
      </c>
      <c r="AA22" s="94">
        <v>3873844.409457162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8982</v>
      </c>
      <c r="D24" s="114">
        <f t="shared" si="5"/>
        <v>951692</v>
      </c>
      <c r="E24" s="114">
        <f t="shared" si="5"/>
        <v>3969</v>
      </c>
      <c r="F24" s="70">
        <f t="shared" si="5"/>
        <v>964643</v>
      </c>
      <c r="G24" s="114">
        <f t="shared" si="5"/>
        <v>75192</v>
      </c>
      <c r="H24" s="114">
        <f t="shared" si="5"/>
        <v>964714</v>
      </c>
      <c r="I24" s="114">
        <f t="shared" si="5"/>
        <v>3073079.5670556235</v>
      </c>
      <c r="J24" s="114">
        <f t="shared" si="5"/>
        <v>54626.70293</v>
      </c>
      <c r="K24" s="114">
        <f t="shared" si="5"/>
        <v>292524.2002958769</v>
      </c>
      <c r="L24" s="114">
        <f t="shared" si="5"/>
        <v>2568047.5630588015</v>
      </c>
      <c r="M24" s="114">
        <f t="shared" si="5"/>
        <v>198040.41455477657</v>
      </c>
      <c r="N24" s="15">
        <f t="shared" si="5"/>
        <v>3058612.1779094553</v>
      </c>
      <c r="O24" s="114">
        <f t="shared" si="5"/>
        <v>54476.6798820548</v>
      </c>
      <c r="P24" s="114">
        <f t="shared" si="5"/>
        <v>2893143.1970173707</v>
      </c>
      <c r="Q24" s="114">
        <f t="shared" si="5"/>
        <v>2836020.3347496814</v>
      </c>
      <c r="R24" s="114">
        <f t="shared" si="5"/>
        <v>36214.59720588235</v>
      </c>
      <c r="S24" s="114">
        <f t="shared" si="5"/>
        <v>303205.2985294118</v>
      </c>
      <c r="T24" s="114">
        <f t="shared" si="5"/>
        <v>151353.18000000002</v>
      </c>
      <c r="U24" s="70">
        <f t="shared" si="5"/>
        <v>490773.07573529414</v>
      </c>
      <c r="V24" s="114">
        <f t="shared" si="5"/>
        <v>33153.45120588235</v>
      </c>
      <c r="W24" s="114">
        <f t="shared" si="5"/>
        <v>302935.2985294118</v>
      </c>
      <c r="X24" s="114">
        <f t="shared" si="5"/>
        <v>151353.18000000002</v>
      </c>
      <c r="Y24" s="70">
        <f t="shared" si="5"/>
        <v>487441.9297352941</v>
      </c>
      <c r="Z24" s="114">
        <f t="shared" si="5"/>
        <v>474611.3310762646</v>
      </c>
      <c r="AA24" s="115">
        <f t="shared" si="5"/>
        <v>556892.7419018529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7849</v>
      </c>
      <c r="D25" s="93">
        <v>948501</v>
      </c>
      <c r="E25" s="93">
        <v>0</v>
      </c>
      <c r="F25" s="62">
        <f>SUM(C25:E25)</f>
        <v>956350</v>
      </c>
      <c r="G25" s="93">
        <v>67595</v>
      </c>
      <c r="H25" s="93">
        <v>956350</v>
      </c>
      <c r="I25" s="93">
        <v>2261522.856617647</v>
      </c>
      <c r="J25" s="93">
        <v>0</v>
      </c>
      <c r="K25" s="93">
        <v>60070.29411764704</v>
      </c>
      <c r="L25" s="93">
        <v>2201452.5625</v>
      </c>
      <c r="M25" s="93">
        <v>0</v>
      </c>
      <c r="N25" s="76">
        <f>SUM(K25:M25)</f>
        <v>2261522.856617647</v>
      </c>
      <c r="O25" s="93">
        <v>0</v>
      </c>
      <c r="P25" s="93">
        <v>2238007.791481597</v>
      </c>
      <c r="Q25" s="93">
        <v>2238007.791481597</v>
      </c>
      <c r="R25" s="93">
        <v>8664.727205882353</v>
      </c>
      <c r="S25" s="93">
        <v>114147.31352941177</v>
      </c>
      <c r="T25" s="93">
        <v>0</v>
      </c>
      <c r="U25" s="62">
        <f>SUM(R25:T25)</f>
        <v>122812.04073529413</v>
      </c>
      <c r="V25" s="93">
        <v>8664.727205882353</v>
      </c>
      <c r="W25" s="93">
        <v>114147.31352941177</v>
      </c>
      <c r="X25" s="93">
        <v>0</v>
      </c>
      <c r="Y25" s="62">
        <f>SUM(V25:X25)</f>
        <v>122812.04073529413</v>
      </c>
      <c r="Z25" s="93">
        <v>130580.12283088236</v>
      </c>
      <c r="AA25" s="94">
        <v>130580.12283088236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1119</v>
      </c>
      <c r="D26" s="129">
        <v>3191</v>
      </c>
      <c r="E26" s="129">
        <v>3969</v>
      </c>
      <c r="F26" s="60">
        <f>SUM(C26:E26)</f>
        <v>8279</v>
      </c>
      <c r="G26" s="129">
        <v>7583</v>
      </c>
      <c r="H26" s="129">
        <v>8364</v>
      </c>
      <c r="I26" s="129">
        <v>730360.1204379764</v>
      </c>
      <c r="J26" s="129">
        <v>105.81549999999999</v>
      </c>
      <c r="K26" s="129">
        <v>151257.31617822984</v>
      </c>
      <c r="L26" s="129">
        <v>366595.00055880146</v>
      </c>
      <c r="M26" s="129">
        <v>198040.41455477657</v>
      </c>
      <c r="N26" s="57">
        <f>SUM(K26:M26)</f>
        <v>715892.731291808</v>
      </c>
      <c r="O26" s="129">
        <v>-44.20754794520548</v>
      </c>
      <c r="P26" s="129">
        <v>576681.9410930761</v>
      </c>
      <c r="Q26" s="129">
        <v>572545.2982985645</v>
      </c>
      <c r="R26" s="129">
        <v>23757.75</v>
      </c>
      <c r="S26" s="129">
        <v>189057.985</v>
      </c>
      <c r="T26" s="129">
        <v>151353.18000000002</v>
      </c>
      <c r="U26" s="60">
        <f>SUM(R26:T26)</f>
        <v>364168.91500000004</v>
      </c>
      <c r="V26" s="129">
        <v>23730.3</v>
      </c>
      <c r="W26" s="129">
        <v>188787.985</v>
      </c>
      <c r="X26" s="129">
        <v>151353.18000000002</v>
      </c>
      <c r="Y26" s="60">
        <f>SUM(V26:X26)</f>
        <v>363871.46499999997</v>
      </c>
      <c r="Z26" s="129">
        <v>479181.62812532973</v>
      </c>
      <c r="AA26" s="130">
        <v>478387.1781253297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14</v>
      </c>
      <c r="D27" s="119">
        <v>0</v>
      </c>
      <c r="E27" s="119">
        <v>0</v>
      </c>
      <c r="F27" s="71">
        <f>SUM(C27:E27)</f>
        <v>14</v>
      </c>
      <c r="G27" s="119">
        <v>14</v>
      </c>
      <c r="H27" s="48"/>
      <c r="I27" s="119">
        <v>81196.59</v>
      </c>
      <c r="J27" s="119">
        <v>54520.88743</v>
      </c>
      <c r="K27" s="119">
        <v>81196.59</v>
      </c>
      <c r="L27" s="119">
        <v>0</v>
      </c>
      <c r="M27" s="119">
        <v>0</v>
      </c>
      <c r="N27" s="83">
        <f>SUM(K27:M27)</f>
        <v>81196.59</v>
      </c>
      <c r="O27" s="119">
        <v>54520.88743</v>
      </c>
      <c r="P27" s="119">
        <v>78453.46444269782</v>
      </c>
      <c r="Q27" s="119">
        <v>25467.24496952018</v>
      </c>
      <c r="R27" s="119">
        <v>3792.12</v>
      </c>
      <c r="S27" s="119">
        <v>0</v>
      </c>
      <c r="T27" s="119">
        <v>0</v>
      </c>
      <c r="U27" s="71">
        <f>SUM(R27:T27)</f>
        <v>3792.12</v>
      </c>
      <c r="V27" s="119">
        <v>758.424</v>
      </c>
      <c r="W27" s="119">
        <v>0</v>
      </c>
      <c r="X27" s="119">
        <v>0</v>
      </c>
      <c r="Y27" s="71">
        <f>SUM(V27:X27)</f>
        <v>758.424</v>
      </c>
      <c r="Z27" s="119">
        <v>-135150.41987994747</v>
      </c>
      <c r="AA27" s="120">
        <v>-52074.55905435917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39133.45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5710.670565000001</v>
      </c>
      <c r="S30" s="114">
        <f t="shared" si="7"/>
        <v>0</v>
      </c>
      <c r="T30" s="114">
        <f t="shared" si="7"/>
        <v>0</v>
      </c>
      <c r="U30" s="70">
        <f t="shared" si="7"/>
        <v>5710.670565000001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-1283820.581258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5710.670565000001</v>
      </c>
      <c r="S32" s="135">
        <v>0</v>
      </c>
      <c r="T32" s="135">
        <v>0</v>
      </c>
      <c r="U32" s="59">
        <f>SUM(R32:T32)</f>
        <v>5710.670565000001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-1283820.581258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5102</v>
      </c>
      <c r="D37" s="117">
        <v>54</v>
      </c>
      <c r="E37" s="117">
        <v>143</v>
      </c>
      <c r="F37" s="73">
        <f>SUM(C37:E37)</f>
        <v>5299</v>
      </c>
      <c r="G37" s="117">
        <v>3135</v>
      </c>
      <c r="H37" s="50"/>
      <c r="I37" s="117">
        <v>592553.3407587302</v>
      </c>
      <c r="J37" s="117">
        <v>333892.69858404</v>
      </c>
      <c r="K37" s="117">
        <v>584858.5298577307</v>
      </c>
      <c r="L37" s="117">
        <v>6792.0109010000015</v>
      </c>
      <c r="M37" s="117">
        <v>902.7999999999998</v>
      </c>
      <c r="N37" s="85">
        <f>SUM(K37:M37)</f>
        <v>592553.3407587308</v>
      </c>
      <c r="O37" s="117">
        <v>333892.6985840401</v>
      </c>
      <c r="P37" s="117">
        <v>559535.2842656949</v>
      </c>
      <c r="Q37" s="117">
        <v>243351.43493230813</v>
      </c>
      <c r="R37" s="117">
        <v>81060.01000000001</v>
      </c>
      <c r="S37" s="117">
        <v>4219.299999999999</v>
      </c>
      <c r="T37" s="117">
        <v>0</v>
      </c>
      <c r="U37" s="73">
        <f>SUM(R37:T37)</f>
        <v>85279.31000000001</v>
      </c>
      <c r="V37" s="117">
        <v>39694.480531749985</v>
      </c>
      <c r="W37" s="117">
        <v>2109.6499999999996</v>
      </c>
      <c r="X37" s="117">
        <v>0</v>
      </c>
      <c r="Y37" s="73">
        <f>SUM(V37:X37)</f>
        <v>41804.13053174999</v>
      </c>
      <c r="Z37" s="117">
        <v>102008.32867374347</v>
      </c>
      <c r="AA37" s="118">
        <v>51910.37840961294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496</v>
      </c>
      <c r="D38" s="111">
        <v>3204</v>
      </c>
      <c r="E38" s="111">
        <v>1</v>
      </c>
      <c r="F38" s="69">
        <f>SUM(C38:E38)</f>
        <v>3701</v>
      </c>
      <c r="G38" s="111">
        <v>3029</v>
      </c>
      <c r="H38" s="51"/>
      <c r="I38" s="111">
        <v>1253000.7195014837</v>
      </c>
      <c r="J38" s="111">
        <v>742549.3057866744</v>
      </c>
      <c r="K38" s="111">
        <v>512625.59250354924</v>
      </c>
      <c r="L38" s="111">
        <v>725717.2566243039</v>
      </c>
      <c r="M38" s="111">
        <v>5179.59</v>
      </c>
      <c r="N38" s="82">
        <f>SUM(K38:M38)</f>
        <v>1243522.4391278531</v>
      </c>
      <c r="O38" s="111">
        <v>737437.7646197428</v>
      </c>
      <c r="P38" s="111">
        <v>1328304.8311002648</v>
      </c>
      <c r="Q38" s="111">
        <v>533604.3331991619</v>
      </c>
      <c r="R38" s="111">
        <v>347483.54</v>
      </c>
      <c r="S38" s="111">
        <v>213204.76</v>
      </c>
      <c r="T38" s="111">
        <v>0</v>
      </c>
      <c r="U38" s="69">
        <f>SUM(R38:T38)</f>
        <v>560688.3</v>
      </c>
      <c r="V38" s="111">
        <v>163728.25763909682</v>
      </c>
      <c r="W38" s="111">
        <v>61142.43699999995</v>
      </c>
      <c r="X38" s="111">
        <v>0</v>
      </c>
      <c r="Y38" s="69">
        <f>SUM(V38:X38)</f>
        <v>224870.69463909676</v>
      </c>
      <c r="Z38" s="111">
        <v>1090340.4097063967</v>
      </c>
      <c r="AA38" s="112">
        <v>308940.28191531706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4</v>
      </c>
      <c r="D39" s="111">
        <v>34357</v>
      </c>
      <c r="E39" s="111">
        <v>0</v>
      </c>
      <c r="F39" s="69">
        <f>SUM(C39:E39)</f>
        <v>34361</v>
      </c>
      <c r="G39" s="111">
        <v>33059</v>
      </c>
      <c r="H39" s="51"/>
      <c r="I39" s="111">
        <v>1184310.610226403</v>
      </c>
      <c r="J39" s="111">
        <v>546088.7134302622</v>
      </c>
      <c r="K39" s="111">
        <v>632788.4696</v>
      </c>
      <c r="L39" s="111">
        <v>539084.9419335001</v>
      </c>
      <c r="M39" s="111">
        <v>0</v>
      </c>
      <c r="N39" s="82">
        <f>SUM(K39:M39)</f>
        <v>1171873.4115335</v>
      </c>
      <c r="O39" s="111">
        <v>546088.713430262</v>
      </c>
      <c r="P39" s="111">
        <v>781416.5023831287</v>
      </c>
      <c r="Q39" s="111">
        <v>503641.8839769352</v>
      </c>
      <c r="R39" s="111">
        <v>2772021.9699999997</v>
      </c>
      <c r="S39" s="111">
        <v>27577.110000000004</v>
      </c>
      <c r="T39" s="111">
        <v>0</v>
      </c>
      <c r="U39" s="69">
        <f>SUM(R39:T39)</f>
        <v>2799599.0799999996</v>
      </c>
      <c r="V39" s="111">
        <v>26833.50519999955</v>
      </c>
      <c r="W39" s="111">
        <v>27577.110000000004</v>
      </c>
      <c r="X39" s="111">
        <v>0</v>
      </c>
      <c r="Y39" s="69">
        <f>SUM(V39:X39)</f>
        <v>54410.61519999955</v>
      </c>
      <c r="Z39" s="111">
        <v>-464022.0847547367</v>
      </c>
      <c r="AA39" s="112">
        <v>88176.70044526312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676</v>
      </c>
      <c r="D40" s="90">
        <f>SUM(D41:D43)</f>
        <v>46</v>
      </c>
      <c r="E40" s="90">
        <f>SUM(E41:E43)</f>
        <v>0</v>
      </c>
      <c r="F40" s="66">
        <f>SUM(F41:F43)</f>
        <v>722</v>
      </c>
      <c r="G40" s="90">
        <f>SUM(G41:G43)</f>
        <v>364</v>
      </c>
      <c r="H40" s="51"/>
      <c r="I40" s="90">
        <f aca="true" t="shared" si="11" ref="I40:AA40">SUM(I41:I43)</f>
        <v>284586.6718</v>
      </c>
      <c r="J40" s="90">
        <f t="shared" si="11"/>
        <v>203269.76806560194</v>
      </c>
      <c r="K40" s="90">
        <f t="shared" si="11"/>
        <v>276886.6718</v>
      </c>
      <c r="L40" s="90">
        <f t="shared" si="11"/>
        <v>7700</v>
      </c>
      <c r="M40" s="90">
        <f t="shared" si="11"/>
        <v>0</v>
      </c>
      <c r="N40" s="75">
        <f t="shared" si="11"/>
        <v>284586.6718</v>
      </c>
      <c r="O40" s="90">
        <f t="shared" si="11"/>
        <v>203269.76806560194</v>
      </c>
      <c r="P40" s="90">
        <f t="shared" si="11"/>
        <v>223515.09945435583</v>
      </c>
      <c r="Q40" s="90">
        <f t="shared" si="11"/>
        <v>92141.31452192354</v>
      </c>
      <c r="R40" s="90">
        <f t="shared" si="11"/>
        <v>13226</v>
      </c>
      <c r="S40" s="90">
        <f t="shared" si="11"/>
        <v>0</v>
      </c>
      <c r="T40" s="90">
        <f t="shared" si="11"/>
        <v>0</v>
      </c>
      <c r="U40" s="66">
        <f t="shared" si="11"/>
        <v>13226</v>
      </c>
      <c r="V40" s="90">
        <f t="shared" si="11"/>
        <v>3062.7999999999993</v>
      </c>
      <c r="W40" s="90">
        <f t="shared" si="11"/>
        <v>0</v>
      </c>
      <c r="X40" s="90">
        <f t="shared" si="11"/>
        <v>0</v>
      </c>
      <c r="Y40" s="66">
        <f t="shared" si="11"/>
        <v>3062.7999999999993</v>
      </c>
      <c r="Z40" s="90">
        <f t="shared" si="11"/>
        <v>5588.245186719904</v>
      </c>
      <c r="AA40" s="91">
        <f t="shared" si="11"/>
        <v>2389.0451867199035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666</v>
      </c>
      <c r="D42" s="129">
        <v>46</v>
      </c>
      <c r="E42" s="129">
        <v>0</v>
      </c>
      <c r="F42" s="60">
        <f>SUM(C42:E42)</f>
        <v>712</v>
      </c>
      <c r="G42" s="129">
        <v>360</v>
      </c>
      <c r="H42" s="127"/>
      <c r="I42" s="129">
        <v>259029</v>
      </c>
      <c r="J42" s="129">
        <v>184596.09200000193</v>
      </c>
      <c r="K42" s="129">
        <v>251329</v>
      </c>
      <c r="L42" s="129">
        <v>7700</v>
      </c>
      <c r="M42" s="129">
        <v>0</v>
      </c>
      <c r="N42" s="57">
        <f>SUM(K42:M42)</f>
        <v>259029</v>
      </c>
      <c r="O42" s="129">
        <v>184596.09200000193</v>
      </c>
      <c r="P42" s="129">
        <v>198579.26175450324</v>
      </c>
      <c r="Q42" s="129">
        <v>85552.17741083172</v>
      </c>
      <c r="R42" s="129">
        <v>13226</v>
      </c>
      <c r="S42" s="129">
        <v>0</v>
      </c>
      <c r="T42" s="129">
        <v>0</v>
      </c>
      <c r="U42" s="60">
        <f>SUM(R42:T42)</f>
        <v>13226</v>
      </c>
      <c r="V42" s="129">
        <v>3062.7999999999993</v>
      </c>
      <c r="W42" s="129">
        <v>0</v>
      </c>
      <c r="X42" s="129">
        <v>0</v>
      </c>
      <c r="Y42" s="60">
        <f>SUM(V42:X42)</f>
        <v>3062.7999999999993</v>
      </c>
      <c r="Z42" s="129">
        <v>5246.5453999999045</v>
      </c>
      <c r="AA42" s="130">
        <v>2047.3453999999037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10</v>
      </c>
      <c r="D43" s="119">
        <v>0</v>
      </c>
      <c r="E43" s="119">
        <v>0</v>
      </c>
      <c r="F43" s="71">
        <f>SUM(C43:E43)</f>
        <v>10</v>
      </c>
      <c r="G43" s="119">
        <v>4</v>
      </c>
      <c r="H43" s="48"/>
      <c r="I43" s="119">
        <v>25557.671799999996</v>
      </c>
      <c r="J43" s="119">
        <v>18673.676065599997</v>
      </c>
      <c r="K43" s="119">
        <v>25557.671799999996</v>
      </c>
      <c r="L43" s="119">
        <v>0</v>
      </c>
      <c r="M43" s="119">
        <v>0</v>
      </c>
      <c r="N43" s="83">
        <f>SUM(K43:M43)</f>
        <v>25557.671799999996</v>
      </c>
      <c r="O43" s="119">
        <v>18673.676065599997</v>
      </c>
      <c r="P43" s="119">
        <v>24935.83769985259</v>
      </c>
      <c r="Q43" s="119">
        <v>6589.137111091826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341.69978672</v>
      </c>
      <c r="AA43" s="120">
        <v>341.69978672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77</v>
      </c>
      <c r="D45" s="114">
        <f>SUM(D46:D48)</f>
        <v>46</v>
      </c>
      <c r="E45" s="114">
        <f>SUM(E46:E48)</f>
        <v>1</v>
      </c>
      <c r="F45" s="70">
        <f>SUM(F46:F48)</f>
        <v>124</v>
      </c>
      <c r="G45" s="114">
        <f>SUM(G46:G48)</f>
        <v>120</v>
      </c>
      <c r="H45" s="51"/>
      <c r="I45" s="114">
        <f aca="true" t="shared" si="13" ref="I45:AA45">SUM(I46:I48)</f>
        <v>191223.12361809425</v>
      </c>
      <c r="J45" s="114">
        <f t="shared" si="13"/>
        <v>79471.81833464875</v>
      </c>
      <c r="K45" s="114">
        <f t="shared" si="13"/>
        <v>163601.77801369864</v>
      </c>
      <c r="L45" s="114">
        <f t="shared" si="13"/>
        <v>15741.345604395603</v>
      </c>
      <c r="M45" s="114">
        <f t="shared" si="13"/>
        <v>11880</v>
      </c>
      <c r="N45" s="15">
        <f t="shared" si="13"/>
        <v>191223.12361809425</v>
      </c>
      <c r="O45" s="114">
        <f t="shared" si="13"/>
        <v>79471.81833464875</v>
      </c>
      <c r="P45" s="114">
        <f t="shared" si="13"/>
        <v>158513.18941945757</v>
      </c>
      <c r="Q45" s="114">
        <f t="shared" si="13"/>
        <v>81609.92390092199</v>
      </c>
      <c r="R45" s="114">
        <f t="shared" si="13"/>
        <v>6462.52</v>
      </c>
      <c r="S45" s="114">
        <f t="shared" si="13"/>
        <v>885</v>
      </c>
      <c r="T45" s="114">
        <f t="shared" si="13"/>
        <v>0</v>
      </c>
      <c r="U45" s="70">
        <f t="shared" si="13"/>
        <v>7347.52</v>
      </c>
      <c r="V45" s="114">
        <f t="shared" si="13"/>
        <v>5165.650000000001</v>
      </c>
      <c r="W45" s="114">
        <f t="shared" si="13"/>
        <v>442.5</v>
      </c>
      <c r="X45" s="114">
        <f t="shared" si="13"/>
        <v>0</v>
      </c>
      <c r="Y45" s="70">
        <f t="shared" si="13"/>
        <v>5608.150000000001</v>
      </c>
      <c r="Z45" s="114">
        <f t="shared" si="13"/>
        <v>-33739.63710127755</v>
      </c>
      <c r="AA45" s="115">
        <f t="shared" si="13"/>
        <v>21138.017732055785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46</v>
      </c>
      <c r="D46" s="132">
        <v>25</v>
      </c>
      <c r="E46" s="132">
        <v>0</v>
      </c>
      <c r="F46" s="61">
        <f>SUM(C46:E46)</f>
        <v>71</v>
      </c>
      <c r="G46" s="132">
        <v>70</v>
      </c>
      <c r="H46" s="49"/>
      <c r="I46" s="132">
        <v>57683.57</v>
      </c>
      <c r="J46" s="132">
        <v>20211.732952799433</v>
      </c>
      <c r="K46" s="132">
        <v>51646.62</v>
      </c>
      <c r="L46" s="132">
        <v>6036.95</v>
      </c>
      <c r="M46" s="132">
        <v>0</v>
      </c>
      <c r="N46" s="58">
        <f>SUM(K46:M46)</f>
        <v>57683.57</v>
      </c>
      <c r="O46" s="132">
        <v>20211.732952799433</v>
      </c>
      <c r="P46" s="132">
        <v>54162.14998252345</v>
      </c>
      <c r="Q46" s="132">
        <v>30463.23477434793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28834.390836949067</v>
      </c>
      <c r="AA46" s="133">
        <v>14804.390836949067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3</v>
      </c>
      <c r="D47" s="96">
        <v>0</v>
      </c>
      <c r="E47" s="96">
        <v>0</v>
      </c>
      <c r="F47" s="63">
        <f>SUM(C47:E47)</f>
        <v>3</v>
      </c>
      <c r="G47" s="96">
        <v>3</v>
      </c>
      <c r="H47" s="127"/>
      <c r="I47" s="96">
        <v>13999.55</v>
      </c>
      <c r="J47" s="96">
        <v>7881.17495125</v>
      </c>
      <c r="K47" s="96">
        <v>13999.55</v>
      </c>
      <c r="L47" s="96">
        <v>0</v>
      </c>
      <c r="M47" s="96">
        <v>0</v>
      </c>
      <c r="N47" s="77">
        <f>SUM(K47:M47)</f>
        <v>13999.55</v>
      </c>
      <c r="O47" s="96">
        <v>7881.17495125</v>
      </c>
      <c r="P47" s="96">
        <v>13228.027152323615</v>
      </c>
      <c r="Q47" s="96">
        <v>5339.240014232338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71.54701105818961</v>
      </c>
      <c r="AA47" s="97">
        <v>71.54701105818961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28</v>
      </c>
      <c r="D48" s="119">
        <v>21</v>
      </c>
      <c r="E48" s="119">
        <v>1</v>
      </c>
      <c r="F48" s="71">
        <f>SUM(C48:E48)</f>
        <v>50</v>
      </c>
      <c r="G48" s="119">
        <v>47</v>
      </c>
      <c r="H48" s="127"/>
      <c r="I48" s="119">
        <v>119540.00361809426</v>
      </c>
      <c r="J48" s="119">
        <v>51378.91043059932</v>
      </c>
      <c r="K48" s="119">
        <v>97955.60801369864</v>
      </c>
      <c r="L48" s="119">
        <v>9704.395604395604</v>
      </c>
      <c r="M48" s="119">
        <v>11880</v>
      </c>
      <c r="N48" s="83">
        <f>SUM(K48:M48)</f>
        <v>119540.00361809424</v>
      </c>
      <c r="O48" s="119">
        <v>51378.91043059932</v>
      </c>
      <c r="P48" s="119">
        <v>91123.01228461052</v>
      </c>
      <c r="Q48" s="119">
        <v>45807.449112341725</v>
      </c>
      <c r="R48" s="119">
        <v>6462.52</v>
      </c>
      <c r="S48" s="119">
        <v>885</v>
      </c>
      <c r="T48" s="119">
        <v>0</v>
      </c>
      <c r="U48" s="71">
        <f>SUM(R48:T48)</f>
        <v>7347.52</v>
      </c>
      <c r="V48" s="119">
        <v>5165.650000000001</v>
      </c>
      <c r="W48" s="119">
        <v>442.5</v>
      </c>
      <c r="X48" s="119">
        <v>0</v>
      </c>
      <c r="Y48" s="71">
        <f>SUM(V48:X48)</f>
        <v>5608.150000000001</v>
      </c>
      <c r="Z48" s="119">
        <v>-62645.574949284804</v>
      </c>
      <c r="AA48" s="120">
        <v>6262.0798840485295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66" t="s">
        <v>69</v>
      </c>
      <c r="B50" s="267"/>
      <c r="C50" s="38">
        <f>C11+C16+C17+C20+C21+C24+C28+C29+C30+C33+C34+C37+C38+C39+C40+C44+C45+C49</f>
        <v>59396</v>
      </c>
      <c r="D50" s="15">
        <f aca="true" t="shared" si="15" ref="D50:AL50">D11+D16+D17+D20+D21+D24+D28+D29+D30+D33+D34+D37+D38+D39+D40+D44+D45+D49</f>
        <v>1031559</v>
      </c>
      <c r="E50" s="15">
        <f t="shared" si="15"/>
        <v>9603</v>
      </c>
      <c r="F50" s="15">
        <f t="shared" si="15"/>
        <v>1100558</v>
      </c>
      <c r="G50" s="15">
        <f t="shared" si="15"/>
        <v>157125</v>
      </c>
      <c r="H50" s="15">
        <f t="shared" si="15"/>
        <v>972909</v>
      </c>
      <c r="I50" s="15">
        <f t="shared" si="15"/>
        <v>16232087.834268872</v>
      </c>
      <c r="J50" s="15">
        <f t="shared" si="15"/>
        <v>2044858.4120685053</v>
      </c>
      <c r="K50" s="15">
        <f t="shared" si="15"/>
        <v>7147654.817748466</v>
      </c>
      <c r="L50" s="15">
        <f t="shared" si="15"/>
        <v>7182961.50491393</v>
      </c>
      <c r="M50" s="15">
        <f t="shared" si="15"/>
        <v>1668277.2986881828</v>
      </c>
      <c r="N50" s="15">
        <f t="shared" si="15"/>
        <v>15998893.621350583</v>
      </c>
      <c r="O50" s="15">
        <f t="shared" si="15"/>
        <v>1991558.9424595847</v>
      </c>
      <c r="P50" s="15">
        <f t="shared" si="15"/>
        <v>14369904.465277024</v>
      </c>
      <c r="Q50" s="15">
        <f t="shared" si="15"/>
        <v>11690024.532161444</v>
      </c>
      <c r="R50" s="15">
        <f t="shared" si="15"/>
        <v>7167081.222842443</v>
      </c>
      <c r="S50" s="15">
        <f t="shared" si="15"/>
        <v>2327733.0065187076</v>
      </c>
      <c r="T50" s="15">
        <f t="shared" si="15"/>
        <v>1454966.7068555558</v>
      </c>
      <c r="U50" s="15">
        <f t="shared" si="15"/>
        <v>10949780.936216706</v>
      </c>
      <c r="V50" s="15">
        <f t="shared" si="15"/>
        <v>4054057.3305982663</v>
      </c>
      <c r="W50" s="15">
        <f t="shared" si="15"/>
        <v>2142553.1728771725</v>
      </c>
      <c r="X50" s="15">
        <f t="shared" si="15"/>
        <v>1454966.7068555558</v>
      </c>
      <c r="Y50" s="15">
        <f t="shared" si="15"/>
        <v>7651577.210330996</v>
      </c>
      <c r="Z50" s="15">
        <f t="shared" si="15"/>
        <v>7040900.415932219</v>
      </c>
      <c r="AA50" s="16">
        <f t="shared" si="15"/>
        <v>8172923.576925392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Chrdileli</cp:lastModifiedBy>
  <cp:lastPrinted>2017-10-18T12:38:28Z</cp:lastPrinted>
  <dcterms:created xsi:type="dcterms:W3CDTF">1996-10-14T23:33:28Z</dcterms:created>
  <dcterms:modified xsi:type="dcterms:W3CDTF">2020-03-13T14:43:07Z</dcterms:modified>
  <cp:category/>
  <cp:version/>
  <cp:contentType/>
  <cp:contentStatus/>
</cp:coreProperties>
</file>