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47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<sst xmlns="http://schemas.openxmlformats.org/spreadsheetml/2006/main" count="330" uniqueCount="245">
  <si>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</si>
  <si>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</si>
  <si>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</si>
  <si>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</si>
  <si>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</si>
  <si>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</si>
  <si>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</si>
  <si>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</si>
  <si>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</si>
  <si>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</si>
  <si>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</si>
  <si>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</si>
  <si>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</si>
  <si>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</si>
  <si>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</si>
  <si>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</si>
  <si>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</si>
  <si>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</si>
  <si>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</si>
  <si>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</si>
  <si>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</si>
  <si>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</si>
  <si>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</si>
  <si>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</si>
  <si>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</si>
  <si>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</si>
  <si>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</si>
  <si>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</si>
  <si>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</si>
  <si>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</si>
  <si>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</si>
  <si>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</si>
  <si>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</si>
  <si>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</si>
  <si>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</si>
  <si>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</si>
  <si>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</si>
  <si>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</si>
  <si>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</si>
  <si>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</si>
  <si>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</si>
  <si>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</si>
  <si>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</si>
  <si>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</si>
  <si>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</si>
  <si>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</si>
  <si>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</si>
  <si>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</si>
  <si>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</si>
  <si>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</si>
  <si>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</si>
  <si>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</si>
  <si>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</si>
  <si>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</si>
  <si>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</si>
  <si>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</si>
  <si>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</si>
  <si>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</si>
  <si>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</si>
  <si>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</si>
  <si>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</si>
  <si>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</si>
  <si>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</si>
  <si>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</si>
  <si>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</si>
  <si>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</si>
  <si>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</si>
  <si>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</si>
  <si>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</si>
  <si>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</si>
  <si>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</si>
  <si>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</si>
  <si>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</si>
  <si>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</si>
  <si>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</si>
  <si>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</si>
  <si>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</si>
  <si>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</si>
  <si>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</si>
  <si>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</si>
  <si>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</si>
  <si>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</si>
  <si>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</si>
  <si>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</si>
  <si>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</si>
  <si>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</si>
  <si>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</si>
  <si>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</si>
  <si>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</si>
  <si>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</si>
  <si>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</si>
  <si>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</si>
  <si>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</si>
  <si>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</si>
  <si>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</si>
  <si>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</si>
  <si>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</si>
  <si>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</si>
  <si>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</si>
  <si>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</si>
  <si>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</si>
  <si>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</si>
  <si>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</si>
  <si>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</si>
  <si>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</si>
  <si>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</si>
  <si>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</si>
  <si>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</si>
  <si>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</si>
  <si>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</si>
  <si>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</si>
  <si>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</si>
  <si>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</si>
  <si>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</si>
  <si>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</si>
  <si>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</si>
  <si>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</si>
  <si>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</si>
  <si>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</si>
  <si>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</si>
  <si>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</si>
  <si>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</si>
  <si>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</si>
  <si>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</si>
  <si>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</si>
  <si>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</si>
  <si>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</si>
  <si>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</si>
  <si>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</si>
  <si>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</si>
  <si>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</si>
  <si>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</si>
  <si>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</si>
  <si>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</si>
  <si>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</si>
  <si>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</si>
  <si>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</si>
  <si>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</si>
  <si>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</si>
  <si>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</si>
  <si>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</si>
  <si>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</si>
  <si>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</si>
  <si>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</si>
  <si>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</si>
  <si>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</si>
  <si>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</si>
  <si>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</si>
  <si>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</si>
  <si>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</si>
  <si>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</si>
  <si>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</si>
  <si>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</si>
  <si>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</si>
  <si>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</si>
  <si>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</si>
  <si>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</si>
  <si>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</si>
  <si>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</si>
  <si>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</si>
  <si>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</si>
  <si>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</si>
  <si>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</si>
  <si>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</si>
  <si>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</si>
  <si>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</si>
  <si>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</si>
  <si>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</si>
  <si>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</si>
  <si>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</si>
  <si>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</si>
  <si>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</si>
  <si>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</si>
  <si>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</si>
  <si>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</si>
  <si>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</si>
  <si>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</si>
  <si>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</si>
  <si>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</si>
  <si>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</si>
  <si>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</si>
  <si>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</si>
  <si>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</si>
  <si>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</si>
  <si>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</si>
  <si>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</si>
  <si>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</si>
  <si>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</si>
  <si>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</si>
  <si>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</si>
  <si>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</si>
  <si>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</si>
  <si>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</si>
  <si>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</si>
  <si>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</si>
  <si>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</si>
  <si>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</si>
  <si>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</si>
  <si>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</si>
  <si>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</si>
  <si>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</si>
  <si>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</si>
  <si>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</si>
  <si>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</si>
  <si>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</si>
  <si>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</si>
  <si>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</si>
  <si>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</si>
  <si>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</si>
  <si>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</si>
  <si>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</si>
  <si>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</si>
  <si>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</si>
  <si>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</si>
  <si>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</si>
  <si>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</si>
  <si>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</si>
  <si>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</si>
  <si>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</si>
  <si>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</si>
  <si>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</si>
  <si>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</si>
  <si>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</si>
  <si>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</si>
  <si>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</si>
  <si>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</si>
  <si>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</si>
  <si>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</si>
  <si>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</si>
  <si>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</si>
  <si>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</si>
  <si>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</si>
  <si>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</si>
  <si>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</si>
  <si>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</si>
  <si>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</si>
  <si>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</si>
  <si>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</si>
  <si>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</si>
  <si>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</si>
  <si>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</si>
  <si>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</si>
  <si>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</si>
  <si>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თარიღი: 31/03/2023</t>
  </si>
  <si>
    <t>ანგარიშგების პერიოდი: 01/01/2023 - 31/03/2023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</si>
</sst>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danarti%20N%201(Euroins,%2031.03.202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dazgveva%20(Euroins,%2031.03.2023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migebuli%20gadazgveva%20(Euroins,%2031.03.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2" t="s">
        <v>243</v>
      </c>
      <c r="C3" s="242"/>
      <c r="D3" s="242"/>
      <c r="E3" s="242"/>
    </row>
    <row r="4" spans="2:3" ht="15">
      <c r="B4" s="139"/>
      <c r="C4" s="139"/>
    </row>
    <row r="5" spans="2:5" ht="18" customHeight="1">
      <c r="B5" s="140"/>
      <c r="C5" s="243" t="s">
        <v>84</v>
      </c>
      <c r="D5" s="244"/>
      <c r="E5" s="244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5" t="s">
        <v>89</v>
      </c>
      <c r="D9" s="245"/>
      <c r="E9" s="245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1398705.00683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7488956.679850306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8293.33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1393124.9298251895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8778441.403032858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4071891.191261254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45387.899999999994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4266147.969393462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746208.756820966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268296.7071876865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35131.200948275844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0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1515229.8837093604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30015814.958859354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5" t="s">
        <v>127</v>
      </c>
      <c r="D30" s="245"/>
      <c r="E30" s="245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13871390.256031625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3885601.129481566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1506560.6654115303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684961.2597168385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1406748.8361640705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21355262.146805633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5" t="s">
        <v>150</v>
      </c>
      <c r="D43" s="245"/>
      <c r="E43" s="245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3897669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6718939.729472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-1609715.2637226721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-346340.65369560587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8660552.812053721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30015814.958859354</v>
      </c>
    </row>
    <row r="52" s="187" customFormat="1" ht="15"/>
    <row r="53" s="187" customFormat="1" ht="15"/>
    <row r="54" spans="3:5" ht="15">
      <c r="C54" s="240"/>
      <c r="D54" s="240"/>
      <c r="E54" s="240"/>
    </row>
    <row r="55" spans="3:5" ht="15">
      <c r="C55" s="241"/>
      <c r="D55" s="241"/>
      <c r="E55" s="241"/>
    </row>
    <row r="56" spans="3:5" ht="15">
      <c r="C56" s="240"/>
      <c r="D56" s="240"/>
      <c r="E56" s="240"/>
    </row>
    <row r="57" spans="3:5" ht="15">
      <c r="C57" s="241"/>
      <c r="D57" s="241"/>
      <c r="E57" s="241"/>
    </row>
    <row r="58" spans="3:5" ht="15" customHeight="1">
      <c r="C58" s="240"/>
      <c r="D58" s="240"/>
      <c r="E58" s="240"/>
    </row>
    <row r="59" spans="3:5" ht="15">
      <c r="C59" s="241"/>
      <c r="D59" s="241"/>
      <c r="E59" s="241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9" activePane="bottomLeft" state="frozen"/>
      <selection pane="topLeft" activeCell="C120" sqref="C120"/>
      <selection pane="bottomLeft" activeCell="J69" sqref="J69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6" t="s">
        <v>244</v>
      </c>
      <c r="C2" s="246"/>
      <c r="D2" s="246"/>
      <c r="E2" s="246"/>
    </row>
    <row r="3" ht="15" customHeight="1"/>
    <row r="4" spans="4:5" s="190" customFormat="1" ht="12.75" customHeight="1">
      <c r="D4" s="247" t="s">
        <v>167</v>
      </c>
      <c r="E4" s="24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8" t="s">
        <v>168</v>
      </c>
      <c r="D8" s="248"/>
      <c r="E8" s="248"/>
    </row>
    <row r="9" spans="2:5" ht="15" customHeight="1">
      <c r="B9" s="196" t="s">
        <v>90</v>
      </c>
      <c r="C9" s="197">
        <v>1</v>
      </c>
      <c r="D9" s="198" t="s">
        <v>169</v>
      </c>
      <c r="E9" s="199">
        <v>6426354.795514709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1433470.955860891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1784679.9265140563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-446273.6936188897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2761930.2195208715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3266202.888529417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1428254.9212657332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-461858.2198390454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-119722.94966445706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139716.21599999996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1356096.4810890954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318083.6806833766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1723917.4191151527</v>
      </c>
    </row>
    <row r="23" spans="3:5" ht="9" customHeight="1">
      <c r="C23" s="171"/>
      <c r="D23" s="210"/>
      <c r="E23" s="173"/>
    </row>
    <row r="24" spans="3:5" ht="15" customHeight="1" thickBot="1">
      <c r="C24" s="248" t="s">
        <v>183</v>
      </c>
      <c r="D24" s="248"/>
      <c r="E24" s="248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101630.3700456447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0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-34125.18844626052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0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135755.55849190522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32157.050000000003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32176.39841095498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1433.6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62899.84841095498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-61343.22504636431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11512.485034585923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1735429.9041497386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8" t="s">
        <v>194</v>
      </c>
      <c r="E45" s="248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8" t="s">
        <v>199</v>
      </c>
      <c r="D51" s="248"/>
      <c r="E51" s="248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62975.3901228811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0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-49100.88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106.14614129041092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13980.656264171514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9" t="s">
        <v>215</v>
      </c>
      <c r="D63" s="249"/>
      <c r="E63" s="249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1027765.7841283493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275221.9417358214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5536.283049835337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89223.88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33135.342864476435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-664867.9823310334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-346340.65369560587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0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-346340.65369560587</v>
      </c>
    </row>
    <row r="75" ht="15">
      <c r="D75" s="231"/>
    </row>
    <row r="76" spans="3:5" ht="15">
      <c r="C76" s="240"/>
      <c r="D76" s="240"/>
      <c r="E76" s="240"/>
    </row>
    <row r="77" spans="3:5" ht="15">
      <c r="C77" s="241"/>
      <c r="D77" s="241"/>
      <c r="E77" s="241"/>
    </row>
    <row r="78" spans="3:5" ht="15">
      <c r="C78" s="240"/>
      <c r="D78" s="240"/>
      <c r="E78" s="240"/>
    </row>
    <row r="79" spans="3:5" ht="15">
      <c r="C79" s="241"/>
      <c r="D79" s="241"/>
      <c r="E79" s="241"/>
    </row>
    <row r="80" spans="3:5" ht="15">
      <c r="C80" s="240"/>
      <c r="D80" s="240"/>
      <c r="E80" s="240"/>
    </row>
    <row r="81" spans="3:5" ht="15">
      <c r="C81" s="241"/>
      <c r="D81" s="241"/>
      <c r="E81" s="24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" sqref="J2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6.710937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12.421875" style="5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9.57421875" style="5" bestFit="1" customWidth="1"/>
    <col min="14" max="14" width="12.421875" style="5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9.8515625" style="5" customWidth="1"/>
    <col min="20" max="20" width="10.421875" style="5" customWidth="1"/>
    <col min="21" max="21" width="10.28125" style="5" bestFit="1" customWidth="1"/>
    <col min="22" max="22" width="10.7109375" style="5" customWidth="1"/>
    <col min="23" max="23" width="10.421875" style="5" customWidth="1"/>
    <col min="24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9" t="s">
        <v>236</v>
      </c>
      <c r="B1" s="269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244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239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7770</v>
      </c>
      <c r="D11" s="90">
        <f t="shared" si="0"/>
        <v>4298</v>
      </c>
      <c r="E11" s="90">
        <f t="shared" si="0"/>
        <v>1434</v>
      </c>
      <c r="F11" s="90">
        <f t="shared" si="0"/>
        <v>13502</v>
      </c>
      <c r="G11" s="90">
        <f t="shared" si="0"/>
        <v>12307</v>
      </c>
      <c r="H11" s="47"/>
      <c r="I11" s="90">
        <f t="shared" si="0"/>
        <v>101798.54311910937</v>
      </c>
      <c r="J11" s="90">
        <f t="shared" si="0"/>
        <v>0</v>
      </c>
      <c r="K11" s="90">
        <f t="shared" si="0"/>
        <v>21745.517410405955</v>
      </c>
      <c r="L11" s="90">
        <f t="shared" si="0"/>
        <v>74186.16169975478</v>
      </c>
      <c r="M11" s="90">
        <f t="shared" si="0"/>
        <v>5698.690935483954</v>
      </c>
      <c r="N11" s="75">
        <f>SUM(N12:N15)</f>
        <v>101630.3700456447</v>
      </c>
      <c r="O11" s="90">
        <f t="shared" si="0"/>
        <v>0</v>
      </c>
      <c r="P11" s="90">
        <f t="shared" si="0"/>
        <v>135755.55849190522</v>
      </c>
      <c r="Q11" s="90">
        <f t="shared" si="0"/>
        <v>135755.55849190522</v>
      </c>
      <c r="R11" s="90">
        <f t="shared" si="0"/>
        <v>8000</v>
      </c>
      <c r="S11" s="90">
        <f t="shared" si="0"/>
        <v>24157.050000000003</v>
      </c>
      <c r="T11" s="90">
        <f t="shared" si="0"/>
        <v>0</v>
      </c>
      <c r="U11" s="66">
        <f t="shared" si="0"/>
        <v>32157.050000000003</v>
      </c>
      <c r="V11" s="90">
        <f t="shared" si="0"/>
        <v>8000</v>
      </c>
      <c r="W11" s="90">
        <f t="shared" si="0"/>
        <v>24157.050000000003</v>
      </c>
      <c r="X11" s="90">
        <f t="shared" si="0"/>
        <v>0</v>
      </c>
      <c r="Y11" s="66">
        <f>SUM(Y12:Y15)</f>
        <v>32157.050000000003</v>
      </c>
      <c r="Z11" s="90">
        <f t="shared" si="0"/>
        <v>62899.84841095498</v>
      </c>
      <c r="AA11" s="91">
        <f t="shared" si="0"/>
        <v>62899.84841095498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7770</v>
      </c>
      <c r="D12" s="93">
        <v>4298</v>
      </c>
      <c r="E12" s="93">
        <v>1434</v>
      </c>
      <c r="F12" s="62">
        <f>SUM(C12:E12)</f>
        <v>13502</v>
      </c>
      <c r="G12" s="93">
        <v>12307</v>
      </c>
      <c r="H12" s="46"/>
      <c r="I12" s="93">
        <v>101798.54311910937</v>
      </c>
      <c r="J12" s="93">
        <v>0</v>
      </c>
      <c r="K12" s="93">
        <v>21745.517410405955</v>
      </c>
      <c r="L12" s="93">
        <v>74186.16169975478</v>
      </c>
      <c r="M12" s="93">
        <v>5698.690935483954</v>
      </c>
      <c r="N12" s="76">
        <f>SUM(K12:M12)</f>
        <v>101630.3700456447</v>
      </c>
      <c r="O12" s="93">
        <v>0</v>
      </c>
      <c r="P12" s="93">
        <v>135755.55849190522</v>
      </c>
      <c r="Q12" s="93">
        <v>135755.55849190522</v>
      </c>
      <c r="R12" s="93">
        <v>8000</v>
      </c>
      <c r="S12" s="93">
        <v>24157.050000000003</v>
      </c>
      <c r="T12" s="93">
        <v>0</v>
      </c>
      <c r="U12" s="62">
        <f>SUM(R12:T12)</f>
        <v>32157.050000000003</v>
      </c>
      <c r="V12" s="93">
        <v>8000</v>
      </c>
      <c r="W12" s="93">
        <v>24157.050000000003</v>
      </c>
      <c r="X12" s="93">
        <v>0</v>
      </c>
      <c r="Y12" s="62">
        <f>SUM(V12:X12)</f>
        <v>32157.050000000003</v>
      </c>
      <c r="Z12" s="93">
        <v>62899.84841095498</v>
      </c>
      <c r="AA12" s="94">
        <v>62899.84841095498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1345</v>
      </c>
      <c r="D16" s="102">
        <v>9433</v>
      </c>
      <c r="E16" s="102">
        <v>175</v>
      </c>
      <c r="F16" s="65">
        <f>SUM(C16:E16)</f>
        <v>10953</v>
      </c>
      <c r="G16" s="102">
        <v>8649</v>
      </c>
      <c r="H16" s="47"/>
      <c r="I16" s="102">
        <v>254953.48854831143</v>
      </c>
      <c r="J16" s="102">
        <v>0</v>
      </c>
      <c r="K16" s="102">
        <v>1792.292149284169</v>
      </c>
      <c r="L16" s="102">
        <v>252038.75</v>
      </c>
      <c r="M16" s="102">
        <v>1009.8709677419355</v>
      </c>
      <c r="N16" s="79">
        <f>SUM(K16:M16)</f>
        <v>254840.9131170261</v>
      </c>
      <c r="O16" s="102">
        <v>0</v>
      </c>
      <c r="P16" s="102">
        <v>247779.26696421247</v>
      </c>
      <c r="Q16" s="102">
        <v>247779.26696421247</v>
      </c>
      <c r="R16" s="102">
        <v>0</v>
      </c>
      <c r="S16" s="102">
        <v>1350.0500000000002</v>
      </c>
      <c r="T16" s="102">
        <v>0</v>
      </c>
      <c r="U16" s="65">
        <f>SUM(R16:T16)</f>
        <v>1350.0500000000002</v>
      </c>
      <c r="V16" s="102">
        <v>0</v>
      </c>
      <c r="W16" s="102">
        <v>1350.0500000000002</v>
      </c>
      <c r="X16" s="102">
        <v>0</v>
      </c>
      <c r="Y16" s="65">
        <f>SUM(V16:X16)</f>
        <v>1350.0500000000002</v>
      </c>
      <c r="Z16" s="102">
        <v>603.9118790000039</v>
      </c>
      <c r="AA16" s="103">
        <v>603.9118790000039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3892</v>
      </c>
      <c r="D17" s="90">
        <f>SUM(D18:D19)</f>
        <v>152</v>
      </c>
      <c r="E17" s="90">
        <f>SUM(E18:E19)</f>
        <v>3465</v>
      </c>
      <c r="F17" s="66">
        <f>SUM(F18:F19)</f>
        <v>7509</v>
      </c>
      <c r="G17" s="90">
        <f>SUM(G18:G19)</f>
        <v>10202</v>
      </c>
      <c r="H17" s="50"/>
      <c r="I17" s="90">
        <f aca="true" t="shared" si="1" ref="I17:AA17">SUM(I18:I19)</f>
        <v>110008.16564120863</v>
      </c>
      <c r="J17" s="90">
        <f t="shared" si="1"/>
        <v>0</v>
      </c>
      <c r="K17" s="90">
        <f t="shared" si="1"/>
        <v>56538.98829886835</v>
      </c>
      <c r="L17" s="90">
        <f t="shared" si="1"/>
        <v>7691.096995822161</v>
      </c>
      <c r="M17" s="90">
        <f t="shared" si="1"/>
        <v>42843.611286213374</v>
      </c>
      <c r="N17" s="75">
        <f t="shared" si="1"/>
        <v>107073.6965809039</v>
      </c>
      <c r="O17" s="90">
        <f t="shared" si="1"/>
        <v>0</v>
      </c>
      <c r="P17" s="90">
        <f t="shared" si="1"/>
        <v>65989.80220556153</v>
      </c>
      <c r="Q17" s="90">
        <f t="shared" si="1"/>
        <v>65347.24562121142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2726</v>
      </c>
      <c r="D18" s="105">
        <v>0</v>
      </c>
      <c r="E18" s="105">
        <v>2067</v>
      </c>
      <c r="F18" s="67">
        <f>SUM(C18:E18)</f>
        <v>4793</v>
      </c>
      <c r="G18" s="105">
        <v>6183</v>
      </c>
      <c r="H18" s="49"/>
      <c r="I18" s="105">
        <v>29377.628769089974</v>
      </c>
      <c r="J18" s="105">
        <v>0</v>
      </c>
      <c r="K18" s="105">
        <v>24815.227594819047</v>
      </c>
      <c r="L18" s="105">
        <v>0</v>
      </c>
      <c r="M18" s="105">
        <v>4269.846919354797</v>
      </c>
      <c r="N18" s="80">
        <f>SUM(K18:M18)</f>
        <v>29085.074514173844</v>
      </c>
      <c r="O18" s="105">
        <v>0</v>
      </c>
      <c r="P18" s="105">
        <v>14548.51320552827</v>
      </c>
      <c r="Q18" s="105">
        <v>14548.51320552827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0</v>
      </c>
      <c r="AA18" s="106">
        <v>0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1166</v>
      </c>
      <c r="D19" s="108">
        <v>152</v>
      </c>
      <c r="E19" s="108">
        <v>1398</v>
      </c>
      <c r="F19" s="68">
        <f>SUM(C19:E19)</f>
        <v>2716</v>
      </c>
      <c r="G19" s="108">
        <v>4019</v>
      </c>
      <c r="H19" s="48"/>
      <c r="I19" s="108">
        <v>80630.53687211865</v>
      </c>
      <c r="J19" s="108">
        <v>0</v>
      </c>
      <c r="K19" s="108">
        <v>31723.760704049306</v>
      </c>
      <c r="L19" s="108">
        <v>7691.096995822161</v>
      </c>
      <c r="M19" s="108">
        <v>38573.76436685857</v>
      </c>
      <c r="N19" s="81">
        <f>SUM(K19:M19)</f>
        <v>77988.62206673005</v>
      </c>
      <c r="O19" s="108">
        <v>0</v>
      </c>
      <c r="P19" s="108">
        <v>51441.289000033255</v>
      </c>
      <c r="Q19" s="108">
        <v>50798.732415683146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0</v>
      </c>
      <c r="AA19" s="109">
        <v>0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12258</v>
      </c>
      <c r="D20" s="111">
        <v>33</v>
      </c>
      <c r="E20" s="111">
        <v>1448</v>
      </c>
      <c r="F20" s="69">
        <f>SUM(C20:E20)</f>
        <v>13739</v>
      </c>
      <c r="G20" s="111">
        <v>15614</v>
      </c>
      <c r="H20" s="47"/>
      <c r="I20" s="111">
        <v>2763949.436834031</v>
      </c>
      <c r="J20" s="111">
        <v>678255.6745683688</v>
      </c>
      <c r="K20" s="111">
        <v>2478556.4776971587</v>
      </c>
      <c r="L20" s="111">
        <v>36214.307692307695</v>
      </c>
      <c r="M20" s="111">
        <v>203691.0766612901</v>
      </c>
      <c r="N20" s="82">
        <f>SUM(K20:M20)</f>
        <v>2718461.8620507563</v>
      </c>
      <c r="O20" s="111">
        <v>663633.5762606836</v>
      </c>
      <c r="P20" s="111">
        <v>1662099.1706581148</v>
      </c>
      <c r="Q20" s="111">
        <v>831049.5853287352</v>
      </c>
      <c r="R20" s="111">
        <v>1765384.69601106</v>
      </c>
      <c r="S20" s="111">
        <v>4515.389009533443</v>
      </c>
      <c r="T20" s="111">
        <v>130392.47497941191</v>
      </c>
      <c r="U20" s="69">
        <f>SUM(R20:T20)</f>
        <v>1900292.5600000052</v>
      </c>
      <c r="V20" s="111">
        <v>882692.34800553</v>
      </c>
      <c r="W20" s="111">
        <v>2257.6945047667214</v>
      </c>
      <c r="X20" s="111">
        <v>65196.237489705956</v>
      </c>
      <c r="Y20" s="69">
        <f>SUM(V20:X20)</f>
        <v>950146.2800000026</v>
      </c>
      <c r="Z20" s="111">
        <v>1457097.2286999996</v>
      </c>
      <c r="AA20" s="112">
        <v>728107.4193499668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1281</v>
      </c>
      <c r="D21" s="90">
        <f t="shared" si="3"/>
        <v>374</v>
      </c>
      <c r="E21" s="90">
        <f t="shared" si="3"/>
        <v>1399</v>
      </c>
      <c r="F21" s="66">
        <f t="shared" si="3"/>
        <v>3054</v>
      </c>
      <c r="G21" s="90">
        <f t="shared" si="3"/>
        <v>5766</v>
      </c>
      <c r="H21" s="90">
        <f t="shared" si="3"/>
        <v>3054</v>
      </c>
      <c r="I21" s="90">
        <f t="shared" si="3"/>
        <v>2095111.2831406838</v>
      </c>
      <c r="J21" s="90">
        <f t="shared" si="3"/>
        <v>513373.61178798554</v>
      </c>
      <c r="K21" s="90">
        <f t="shared" si="3"/>
        <v>544023.3336296164</v>
      </c>
      <c r="L21" s="90">
        <f t="shared" si="3"/>
        <v>381346.0085239981</v>
      </c>
      <c r="M21" s="90">
        <f t="shared" si="3"/>
        <v>1093714.3136889779</v>
      </c>
      <c r="N21" s="75">
        <f t="shared" si="3"/>
        <v>2019083.6558425925</v>
      </c>
      <c r="O21" s="90">
        <f t="shared" si="3"/>
        <v>488866.234991134</v>
      </c>
      <c r="P21" s="90">
        <f t="shared" si="3"/>
        <v>1323543.043006198</v>
      </c>
      <c r="Q21" s="90">
        <f t="shared" si="3"/>
        <v>651250.0614429322</v>
      </c>
      <c r="R21" s="90">
        <f t="shared" si="3"/>
        <v>416536.9159890386</v>
      </c>
      <c r="S21" s="90">
        <f t="shared" si="3"/>
        <v>478776.7932342718</v>
      </c>
      <c r="T21" s="90">
        <f t="shared" si="3"/>
        <v>82558.76077668965</v>
      </c>
      <c r="U21" s="66">
        <f t="shared" si="3"/>
        <v>977872.4700000001</v>
      </c>
      <c r="V21" s="90">
        <f t="shared" si="3"/>
        <v>210975.4009890386</v>
      </c>
      <c r="W21" s="90">
        <f t="shared" si="3"/>
        <v>245611.46696854118</v>
      </c>
      <c r="X21" s="90">
        <f t="shared" si="3"/>
        <v>51895.92077668966</v>
      </c>
      <c r="Y21" s="66">
        <f t="shared" si="3"/>
        <v>508482.78873426944</v>
      </c>
      <c r="Z21" s="90">
        <f t="shared" si="3"/>
        <v>1100872.2776799991</v>
      </c>
      <c r="AA21" s="91">
        <f t="shared" si="3"/>
        <v>534333.0936948897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1281</v>
      </c>
      <c r="D22" s="93">
        <v>374</v>
      </c>
      <c r="E22" s="93">
        <v>1399</v>
      </c>
      <c r="F22" s="62">
        <f>SUM(C22:E22)</f>
        <v>3054</v>
      </c>
      <c r="G22" s="93">
        <v>5766</v>
      </c>
      <c r="H22" s="93">
        <v>3054</v>
      </c>
      <c r="I22" s="93">
        <v>2095111.2831406838</v>
      </c>
      <c r="J22" s="93">
        <v>513373.61178798554</v>
      </c>
      <c r="K22" s="93">
        <v>544023.3336296164</v>
      </c>
      <c r="L22" s="93">
        <v>381346.0085239981</v>
      </c>
      <c r="M22" s="93">
        <v>1093714.3136889779</v>
      </c>
      <c r="N22" s="76">
        <f>SUM(K22:M22)</f>
        <v>2019083.6558425925</v>
      </c>
      <c r="O22" s="93">
        <v>488866.234991134</v>
      </c>
      <c r="P22" s="93">
        <v>1323543.043006198</v>
      </c>
      <c r="Q22" s="93">
        <v>651250.0614429322</v>
      </c>
      <c r="R22" s="93">
        <v>416536.9159890386</v>
      </c>
      <c r="S22" s="93">
        <v>478776.7932342718</v>
      </c>
      <c r="T22" s="93">
        <v>82558.76077668965</v>
      </c>
      <c r="U22" s="62">
        <f>SUM(R22:T22)</f>
        <v>977872.4700000001</v>
      </c>
      <c r="V22" s="93">
        <v>210975.4009890386</v>
      </c>
      <c r="W22" s="93">
        <v>245611.46696854118</v>
      </c>
      <c r="X22" s="93">
        <v>51895.92077668966</v>
      </c>
      <c r="Y22" s="62">
        <f>SUM(V22:X22)</f>
        <v>508482.78873426944</v>
      </c>
      <c r="Z22" s="93">
        <v>1100872.2776799991</v>
      </c>
      <c r="AA22" s="94">
        <v>534333.0936948897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3758</v>
      </c>
      <c r="D24" s="114">
        <f t="shared" si="5"/>
        <v>208746</v>
      </c>
      <c r="E24" s="114">
        <f t="shared" si="5"/>
        <v>1398</v>
      </c>
      <c r="F24" s="70">
        <f t="shared" si="5"/>
        <v>213902</v>
      </c>
      <c r="G24" s="114">
        <f t="shared" si="5"/>
        <v>76136</v>
      </c>
      <c r="H24" s="114">
        <f t="shared" si="5"/>
        <v>213894</v>
      </c>
      <c r="I24" s="114">
        <f t="shared" si="5"/>
        <v>874732.3642295966</v>
      </c>
      <c r="J24" s="114">
        <f t="shared" si="5"/>
        <v>9681.2793</v>
      </c>
      <c r="K24" s="114">
        <f t="shared" si="5"/>
        <v>120576.52093190482</v>
      </c>
      <c r="L24" s="114">
        <f t="shared" si="5"/>
        <v>585808.4999575111</v>
      </c>
      <c r="M24" s="114">
        <f t="shared" si="5"/>
        <v>154288.97201517868</v>
      </c>
      <c r="N24" s="15">
        <f t="shared" si="5"/>
        <v>860673.9929045945</v>
      </c>
      <c r="O24" s="114">
        <f t="shared" si="5"/>
        <v>7687.675343835617</v>
      </c>
      <c r="P24" s="114">
        <f t="shared" si="5"/>
        <v>763805.15344846</v>
      </c>
      <c r="Q24" s="114">
        <f t="shared" si="5"/>
        <v>754146.3394642867</v>
      </c>
      <c r="R24" s="114">
        <f t="shared" si="5"/>
        <v>50981.9188888889</v>
      </c>
      <c r="S24" s="114">
        <f t="shared" si="5"/>
        <v>131577.35964052295</v>
      </c>
      <c r="T24" s="114">
        <f t="shared" si="5"/>
        <v>7133.389999999999</v>
      </c>
      <c r="U24" s="70">
        <f t="shared" si="5"/>
        <v>189692.66852941184</v>
      </c>
      <c r="V24" s="114">
        <f t="shared" si="5"/>
        <v>50981.9188888889</v>
      </c>
      <c r="W24" s="114">
        <f t="shared" si="5"/>
        <v>131577.35964052295</v>
      </c>
      <c r="X24" s="114">
        <f t="shared" si="5"/>
        <v>7133.389999999999</v>
      </c>
      <c r="Y24" s="70">
        <f t="shared" si="5"/>
        <v>189692.66852941184</v>
      </c>
      <c r="Z24" s="114">
        <f t="shared" si="5"/>
        <v>253907.03000000003</v>
      </c>
      <c r="AA24" s="115">
        <f t="shared" si="5"/>
        <v>255059.62836157673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2471</v>
      </c>
      <c r="D25" s="93">
        <v>208376</v>
      </c>
      <c r="E25" s="93">
        <v>0</v>
      </c>
      <c r="F25" s="62">
        <f>SUM(C25:E25)</f>
        <v>210847</v>
      </c>
      <c r="G25" s="93">
        <v>70242</v>
      </c>
      <c r="H25" s="93">
        <v>210847</v>
      </c>
      <c r="I25" s="93">
        <v>568521.33</v>
      </c>
      <c r="J25" s="93">
        <v>0</v>
      </c>
      <c r="K25" s="93">
        <v>22374.50000000002</v>
      </c>
      <c r="L25" s="93">
        <v>546146.8333333337</v>
      </c>
      <c r="M25" s="93">
        <v>0</v>
      </c>
      <c r="N25" s="76">
        <f>SUM(K25:M25)</f>
        <v>568521.3333333337</v>
      </c>
      <c r="O25" s="93">
        <v>0</v>
      </c>
      <c r="P25" s="93">
        <v>569267.44</v>
      </c>
      <c r="Q25" s="93">
        <v>569267.44</v>
      </c>
      <c r="R25" s="93">
        <v>4322.1888888888925</v>
      </c>
      <c r="S25" s="93">
        <v>83480.62964052294</v>
      </c>
      <c r="T25" s="93">
        <v>0</v>
      </c>
      <c r="U25" s="62">
        <f>SUM(R25:T25)</f>
        <v>87802.81852941183</v>
      </c>
      <c r="V25" s="93">
        <v>4322.1888888888925</v>
      </c>
      <c r="W25" s="93">
        <v>83480.62964052294</v>
      </c>
      <c r="X25" s="93">
        <v>0</v>
      </c>
      <c r="Y25" s="62">
        <f>SUM(V25:X25)</f>
        <v>87802.81852941183</v>
      </c>
      <c r="Z25" s="93">
        <v>74217</v>
      </c>
      <c r="AA25" s="94">
        <v>74217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1279</v>
      </c>
      <c r="D26" s="129">
        <v>370</v>
      </c>
      <c r="E26" s="129">
        <v>1398</v>
      </c>
      <c r="F26" s="60">
        <f>SUM(C26:E26)</f>
        <v>3047</v>
      </c>
      <c r="G26" s="129">
        <v>5878</v>
      </c>
      <c r="H26" s="129">
        <v>3047</v>
      </c>
      <c r="I26" s="129">
        <v>286652.8942295966</v>
      </c>
      <c r="J26" s="129">
        <v>0</v>
      </c>
      <c r="K26" s="129">
        <v>78643.8809319048</v>
      </c>
      <c r="L26" s="129">
        <v>42673.219500889616</v>
      </c>
      <c r="M26" s="129">
        <v>154288.97201517868</v>
      </c>
      <c r="N26" s="57">
        <f>SUM(K26:M26)</f>
        <v>275606.07244797307</v>
      </c>
      <c r="O26" s="129">
        <v>0</v>
      </c>
      <c r="P26" s="129">
        <v>179185.0326802591</v>
      </c>
      <c r="Q26" s="129">
        <v>179185.0326802591</v>
      </c>
      <c r="R26" s="129">
        <v>46659.73</v>
      </c>
      <c r="S26" s="129">
        <v>48096.73</v>
      </c>
      <c r="T26" s="129">
        <v>7133.389999999999</v>
      </c>
      <c r="U26" s="60">
        <f>SUM(R26:T26)</f>
        <v>101889.85</v>
      </c>
      <c r="V26" s="129">
        <v>46659.73</v>
      </c>
      <c r="W26" s="129">
        <v>48096.73</v>
      </c>
      <c r="X26" s="129">
        <v>7133.389999999999</v>
      </c>
      <c r="Y26" s="60">
        <f>SUM(V26:X26)</f>
        <v>101889.85</v>
      </c>
      <c r="Z26" s="129">
        <v>181524.42</v>
      </c>
      <c r="AA26" s="130">
        <v>181524.42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8</v>
      </c>
      <c r="D27" s="119">
        <v>0</v>
      </c>
      <c r="E27" s="119">
        <v>0</v>
      </c>
      <c r="F27" s="71">
        <f>SUM(C27:E27)</f>
        <v>8</v>
      </c>
      <c r="G27" s="119">
        <v>16</v>
      </c>
      <c r="H27" s="48"/>
      <c r="I27" s="119">
        <v>19558.14</v>
      </c>
      <c r="J27" s="119">
        <v>9681.2793</v>
      </c>
      <c r="K27" s="119">
        <v>19558.14</v>
      </c>
      <c r="L27" s="119">
        <v>-3011.5528767123287</v>
      </c>
      <c r="M27" s="119">
        <v>0</v>
      </c>
      <c r="N27" s="83">
        <f>SUM(K27:M27)</f>
        <v>16546.58712328767</v>
      </c>
      <c r="O27" s="119">
        <v>7687.675343835617</v>
      </c>
      <c r="P27" s="119">
        <v>15352.68076820105</v>
      </c>
      <c r="Q27" s="119">
        <v>5693.866784027638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-1834.3899999999994</v>
      </c>
      <c r="AA27" s="120">
        <v>-681.7916384232922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1</v>
      </c>
      <c r="H29" s="5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25352.007780821914</v>
      </c>
      <c r="Q29" s="14">
        <v>2369.251566845127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1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11455.298630136986</v>
      </c>
      <c r="Q30" s="114">
        <f t="shared" si="7"/>
        <v>1070.5457517515424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1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11455.298630136986</v>
      </c>
      <c r="Q32" s="135">
        <v>1070.5457517515424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669</v>
      </c>
      <c r="D37" s="117">
        <v>1</v>
      </c>
      <c r="E37" s="117">
        <v>19</v>
      </c>
      <c r="F37" s="73">
        <f>SUM(C37:E37)</f>
        <v>689</v>
      </c>
      <c r="G37" s="117">
        <v>1522</v>
      </c>
      <c r="H37" s="50"/>
      <c r="I37" s="117">
        <v>102729.9697678525</v>
      </c>
      <c r="J37" s="117">
        <v>63245.8715952471</v>
      </c>
      <c r="K37" s="117">
        <v>100491.1577678525</v>
      </c>
      <c r="L37" s="117">
        <v>316.212</v>
      </c>
      <c r="M37" s="117">
        <v>1922.5999999999997</v>
      </c>
      <c r="N37" s="85">
        <f>SUM(K37:M37)</f>
        <v>102729.96976785251</v>
      </c>
      <c r="O37" s="117">
        <v>63245.8715952471</v>
      </c>
      <c r="P37" s="117">
        <v>91833.21646971311</v>
      </c>
      <c r="Q37" s="117">
        <v>40247.64128647565</v>
      </c>
      <c r="R37" s="117">
        <v>10502.12</v>
      </c>
      <c r="S37" s="117">
        <v>0</v>
      </c>
      <c r="T37" s="117">
        <v>0</v>
      </c>
      <c r="U37" s="73">
        <f>SUM(R37:T37)</f>
        <v>10502.12</v>
      </c>
      <c r="V37" s="117">
        <v>5251.06</v>
      </c>
      <c r="W37" s="117">
        <v>0</v>
      </c>
      <c r="X37" s="117">
        <v>0</v>
      </c>
      <c r="Y37" s="73">
        <f>SUM(V37:X37)</f>
        <v>5251.06</v>
      </c>
      <c r="Z37" s="117">
        <v>10766.105999999998</v>
      </c>
      <c r="AA37" s="118">
        <v>2408.5253722895195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103</v>
      </c>
      <c r="D38" s="111">
        <v>465</v>
      </c>
      <c r="E38" s="111">
        <v>0</v>
      </c>
      <c r="F38" s="69">
        <f>SUM(C38:E38)</f>
        <v>568</v>
      </c>
      <c r="G38" s="111">
        <v>2648</v>
      </c>
      <c r="H38" s="51"/>
      <c r="I38" s="111">
        <v>200215.68802694208</v>
      </c>
      <c r="J38" s="111">
        <v>120388.12093873082</v>
      </c>
      <c r="K38" s="111">
        <v>129036.73511490409</v>
      </c>
      <c r="L38" s="111">
        <v>70337.65893291474</v>
      </c>
      <c r="M38" s="111">
        <v>0</v>
      </c>
      <c r="N38" s="82">
        <f>SUM(K38:M38)</f>
        <v>199374.39404781885</v>
      </c>
      <c r="O38" s="111">
        <v>119931.49716205666</v>
      </c>
      <c r="P38" s="111">
        <v>211273.82034763694</v>
      </c>
      <c r="Q38" s="111">
        <v>96527.92634215779</v>
      </c>
      <c r="R38" s="111">
        <v>0</v>
      </c>
      <c r="S38" s="111">
        <v>819</v>
      </c>
      <c r="T38" s="111">
        <v>0</v>
      </c>
      <c r="U38" s="69">
        <f>SUM(R38:T38)</f>
        <v>819</v>
      </c>
      <c r="V38" s="111">
        <v>0</v>
      </c>
      <c r="W38" s="111">
        <v>409.5</v>
      </c>
      <c r="X38" s="111">
        <v>0</v>
      </c>
      <c r="Y38" s="69">
        <f>SUM(V38:X38)</f>
        <v>409.5</v>
      </c>
      <c r="Z38" s="111">
        <v>5525</v>
      </c>
      <c r="AA38" s="112">
        <v>2785.403999999864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0</v>
      </c>
      <c r="D39" s="111">
        <v>414</v>
      </c>
      <c r="E39" s="111">
        <v>0</v>
      </c>
      <c r="F39" s="69">
        <f>SUM(C39:E39)</f>
        <v>414</v>
      </c>
      <c r="G39" s="111">
        <v>1770</v>
      </c>
      <c r="H39" s="51"/>
      <c r="I39" s="111">
        <v>13645.428359999993</v>
      </c>
      <c r="J39" s="111">
        <v>0</v>
      </c>
      <c r="K39" s="111">
        <v>0</v>
      </c>
      <c r="L39" s="111">
        <v>13645.428359999993</v>
      </c>
      <c r="M39" s="111">
        <v>0</v>
      </c>
      <c r="N39" s="82">
        <f>SUM(K39:M39)</f>
        <v>13645.428359999993</v>
      </c>
      <c r="O39" s="111">
        <v>0</v>
      </c>
      <c r="P39" s="111">
        <v>126588.51038585318</v>
      </c>
      <c r="Q39" s="111">
        <v>25903.1089435455</v>
      </c>
      <c r="R39" s="111">
        <v>0</v>
      </c>
      <c r="S39" s="111">
        <v>46.67</v>
      </c>
      <c r="T39" s="111">
        <v>0</v>
      </c>
      <c r="U39" s="69">
        <f>SUM(R39:T39)</f>
        <v>46.67</v>
      </c>
      <c r="V39" s="111">
        <v>0</v>
      </c>
      <c r="W39" s="111">
        <v>46.67</v>
      </c>
      <c r="X39" s="111">
        <v>0</v>
      </c>
      <c r="Y39" s="69">
        <f>SUM(V39:X39)</f>
        <v>46.67</v>
      </c>
      <c r="Z39" s="111">
        <v>1598.2859999999991</v>
      </c>
      <c r="AA39" s="112">
        <v>1598.2859999999991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222</v>
      </c>
      <c r="D40" s="90">
        <f>SUM(D41:D43)</f>
        <v>33</v>
      </c>
      <c r="E40" s="90">
        <f>SUM(E41:E43)</f>
        <v>1</v>
      </c>
      <c r="F40" s="66">
        <f>SUM(F41:F43)</f>
        <v>256</v>
      </c>
      <c r="G40" s="90">
        <f>SUM(G41:G43)</f>
        <v>198</v>
      </c>
      <c r="H40" s="51"/>
      <c r="I40" s="90">
        <f aca="true" t="shared" si="11" ref="I40:AA40">SUM(I41:I43)</f>
        <v>86275.24489795919</v>
      </c>
      <c r="J40" s="90">
        <f t="shared" si="11"/>
        <v>67371.67395918365</v>
      </c>
      <c r="K40" s="90">
        <f t="shared" si="11"/>
        <v>79363.2448979592</v>
      </c>
      <c r="L40" s="90">
        <f t="shared" si="11"/>
        <v>5712</v>
      </c>
      <c r="M40" s="90">
        <f t="shared" si="11"/>
        <v>1200</v>
      </c>
      <c r="N40" s="75">
        <f t="shared" si="11"/>
        <v>86275.2448979592</v>
      </c>
      <c r="O40" s="90">
        <f t="shared" si="11"/>
        <v>67371.67395918365</v>
      </c>
      <c r="P40" s="90">
        <f t="shared" si="11"/>
        <v>63373.73480472555</v>
      </c>
      <c r="Q40" s="90">
        <f t="shared" si="11"/>
        <v>13852.182790766881</v>
      </c>
      <c r="R40" s="90">
        <f t="shared" si="11"/>
        <v>3823</v>
      </c>
      <c r="S40" s="90">
        <f t="shared" si="11"/>
        <v>0</v>
      </c>
      <c r="T40" s="90">
        <f t="shared" si="11"/>
        <v>0</v>
      </c>
      <c r="U40" s="66">
        <f t="shared" si="11"/>
        <v>3823</v>
      </c>
      <c r="V40" s="90">
        <f t="shared" si="11"/>
        <v>764.5999999999999</v>
      </c>
      <c r="W40" s="90">
        <f t="shared" si="11"/>
        <v>0</v>
      </c>
      <c r="X40" s="90">
        <f t="shared" si="11"/>
        <v>0</v>
      </c>
      <c r="Y40" s="66">
        <f t="shared" si="11"/>
        <v>764.5999999999999</v>
      </c>
      <c r="Z40" s="90">
        <f t="shared" si="11"/>
        <v>-373313.1</v>
      </c>
      <c r="AA40" s="91">
        <f t="shared" si="11"/>
        <v>-95104.27599999993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1</v>
      </c>
      <c r="D41" s="122">
        <v>0</v>
      </c>
      <c r="E41" s="122">
        <v>0</v>
      </c>
      <c r="F41" s="74">
        <f>SUM(C41:E41)</f>
        <v>1</v>
      </c>
      <c r="G41" s="122">
        <v>1</v>
      </c>
      <c r="H41" s="49"/>
      <c r="I41" s="122">
        <v>12035</v>
      </c>
      <c r="J41" s="122">
        <v>9531.72</v>
      </c>
      <c r="K41" s="122">
        <v>12035</v>
      </c>
      <c r="L41" s="122">
        <v>0</v>
      </c>
      <c r="M41" s="122">
        <v>0</v>
      </c>
      <c r="N41" s="86">
        <f>SUM(K41:M41)</f>
        <v>12035</v>
      </c>
      <c r="O41" s="122">
        <v>9531.72</v>
      </c>
      <c r="P41" s="122">
        <v>590.2724795640328</v>
      </c>
      <c r="Q41" s="122">
        <v>122.77667574931888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219</v>
      </c>
      <c r="D42" s="129">
        <v>33</v>
      </c>
      <c r="E42" s="129">
        <v>1</v>
      </c>
      <c r="F42" s="60">
        <f>SUM(C42:E42)</f>
        <v>253</v>
      </c>
      <c r="G42" s="129">
        <v>194</v>
      </c>
      <c r="H42" s="127"/>
      <c r="I42" s="129">
        <v>70440.24489795919</v>
      </c>
      <c r="J42" s="129">
        <v>54830.35395918365</v>
      </c>
      <c r="K42" s="129">
        <v>63528.2448979592</v>
      </c>
      <c r="L42" s="129">
        <v>5712</v>
      </c>
      <c r="M42" s="129">
        <v>1200</v>
      </c>
      <c r="N42" s="57">
        <f>SUM(K42:M42)</f>
        <v>70440.2448979592</v>
      </c>
      <c r="O42" s="129">
        <v>54830.35395918365</v>
      </c>
      <c r="P42" s="129">
        <v>61146.8230331362</v>
      </c>
      <c r="Q42" s="129">
        <v>13388.985142276295</v>
      </c>
      <c r="R42" s="129">
        <v>3823</v>
      </c>
      <c r="S42" s="129">
        <v>0</v>
      </c>
      <c r="T42" s="129">
        <v>0</v>
      </c>
      <c r="U42" s="60">
        <f>SUM(R42:T42)</f>
        <v>3823</v>
      </c>
      <c r="V42" s="129">
        <v>764.5999999999999</v>
      </c>
      <c r="W42" s="129">
        <v>0</v>
      </c>
      <c r="X42" s="129">
        <v>0</v>
      </c>
      <c r="Y42" s="60">
        <f>SUM(V42:X42)</f>
        <v>764.5999999999999</v>
      </c>
      <c r="Z42" s="129">
        <v>-373313.1</v>
      </c>
      <c r="AA42" s="130">
        <v>-95104.27599999993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2</v>
      </c>
      <c r="D43" s="119">
        <v>0</v>
      </c>
      <c r="E43" s="119">
        <v>0</v>
      </c>
      <c r="F43" s="71">
        <f>SUM(C43:E43)</f>
        <v>2</v>
      </c>
      <c r="G43" s="119">
        <v>3</v>
      </c>
      <c r="H43" s="48"/>
      <c r="I43" s="119">
        <v>3800</v>
      </c>
      <c r="J43" s="119">
        <v>3009.6000000000004</v>
      </c>
      <c r="K43" s="119">
        <v>3800</v>
      </c>
      <c r="L43" s="119">
        <v>0</v>
      </c>
      <c r="M43" s="119">
        <v>0</v>
      </c>
      <c r="N43" s="83">
        <f>SUM(K43:M43)</f>
        <v>3800</v>
      </c>
      <c r="O43" s="119">
        <v>3009.6000000000004</v>
      </c>
      <c r="P43" s="119">
        <v>1636.6392920253227</v>
      </c>
      <c r="Q43" s="119">
        <v>340.42097274126695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25</v>
      </c>
      <c r="D45" s="114">
        <f>SUM(D46:D48)</f>
        <v>12</v>
      </c>
      <c r="E45" s="114">
        <f>SUM(E46:E48)</f>
        <v>0</v>
      </c>
      <c r="F45" s="70">
        <f>SUM(F46:F48)</f>
        <v>37</v>
      </c>
      <c r="G45" s="114">
        <f>SUM(G46:G48)</f>
        <v>150</v>
      </c>
      <c r="H45" s="51"/>
      <c r="I45" s="114">
        <f aca="true" t="shared" si="13" ref="I45:AA45">SUM(I46:I48)</f>
        <v>64210.53</v>
      </c>
      <c r="J45" s="114">
        <f t="shared" si="13"/>
        <v>22734.42654875</v>
      </c>
      <c r="K45" s="114">
        <f t="shared" si="13"/>
        <v>61190.53</v>
      </c>
      <c r="L45" s="114">
        <f t="shared" si="13"/>
        <v>3005.1079452054796</v>
      </c>
      <c r="M45" s="114">
        <f t="shared" si="13"/>
        <v>0</v>
      </c>
      <c r="N45" s="15">
        <f t="shared" si="13"/>
        <v>64195.637945205475</v>
      </c>
      <c r="O45" s="114">
        <f t="shared" si="13"/>
        <v>22734.42654875</v>
      </c>
      <c r="P45" s="114">
        <f t="shared" si="13"/>
        <v>48581.84544773728</v>
      </c>
      <c r="Q45" s="114">
        <f t="shared" si="13"/>
        <v>32387.065166470304</v>
      </c>
      <c r="R45" s="114">
        <f t="shared" si="13"/>
        <v>181804.35</v>
      </c>
      <c r="S45" s="114">
        <f t="shared" si="13"/>
        <v>0</v>
      </c>
      <c r="T45" s="114">
        <f t="shared" si="13"/>
        <v>0</v>
      </c>
      <c r="U45" s="70">
        <f t="shared" si="13"/>
        <v>181804.35</v>
      </c>
      <c r="V45" s="114">
        <f t="shared" si="13"/>
        <v>181804.35</v>
      </c>
      <c r="W45" s="114">
        <f t="shared" si="13"/>
        <v>0</v>
      </c>
      <c r="X45" s="114">
        <f t="shared" si="13"/>
        <v>0</v>
      </c>
      <c r="Y45" s="70">
        <f t="shared" si="13"/>
        <v>181804.35</v>
      </c>
      <c r="Z45" s="114">
        <f t="shared" si="13"/>
        <v>-73695.70999999999</v>
      </c>
      <c r="AA45" s="115">
        <f t="shared" si="13"/>
        <v>-73695.71000000034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10</v>
      </c>
      <c r="D46" s="132">
        <v>9</v>
      </c>
      <c r="E46" s="132">
        <v>0</v>
      </c>
      <c r="F46" s="61">
        <f>SUM(C46:E46)</f>
        <v>19</v>
      </c>
      <c r="G46" s="132">
        <v>73</v>
      </c>
      <c r="H46" s="49"/>
      <c r="I46" s="132">
        <v>20500</v>
      </c>
      <c r="J46" s="132">
        <v>4488.9775</v>
      </c>
      <c r="K46" s="132">
        <v>18000</v>
      </c>
      <c r="L46" s="132">
        <v>2500</v>
      </c>
      <c r="M46" s="132">
        <v>0</v>
      </c>
      <c r="N46" s="58">
        <f>SUM(K46:M46)</f>
        <v>20500</v>
      </c>
      <c r="O46" s="132">
        <v>4488.9775</v>
      </c>
      <c r="P46" s="132">
        <v>13307.716072121622</v>
      </c>
      <c r="Q46" s="132">
        <v>10679.579238066828</v>
      </c>
      <c r="R46" s="132">
        <v>2508.69</v>
      </c>
      <c r="S46" s="132">
        <v>0</v>
      </c>
      <c r="T46" s="132">
        <v>0</v>
      </c>
      <c r="U46" s="61">
        <f>SUM(R46:T46)</f>
        <v>2508.69</v>
      </c>
      <c r="V46" s="132">
        <v>2508.69</v>
      </c>
      <c r="W46" s="132">
        <v>0</v>
      </c>
      <c r="X46" s="132">
        <v>0</v>
      </c>
      <c r="Y46" s="61">
        <f>SUM(V46:X46)</f>
        <v>2508.69</v>
      </c>
      <c r="Z46" s="132">
        <v>-341.30999999999995</v>
      </c>
      <c r="AA46" s="133">
        <v>-341.30999999999995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0</v>
      </c>
      <c r="D47" s="96">
        <v>0</v>
      </c>
      <c r="E47" s="96">
        <v>0</v>
      </c>
      <c r="F47" s="63">
        <f>SUM(C47:E47)</f>
        <v>0</v>
      </c>
      <c r="G47" s="96">
        <v>4</v>
      </c>
      <c r="H47" s="127"/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77">
        <f>SUM(K47:M47)</f>
        <v>0</v>
      </c>
      <c r="O47" s="96">
        <v>0</v>
      </c>
      <c r="P47" s="96">
        <v>4916.7322429625865</v>
      </c>
      <c r="Q47" s="96">
        <v>2882.2285933924313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15</v>
      </c>
      <c r="D48" s="119">
        <v>3</v>
      </c>
      <c r="E48" s="119">
        <v>0</v>
      </c>
      <c r="F48" s="71">
        <f>SUM(C48:E48)</f>
        <v>18</v>
      </c>
      <c r="G48" s="119">
        <v>73</v>
      </c>
      <c r="H48" s="127"/>
      <c r="I48" s="119">
        <v>43710.53</v>
      </c>
      <c r="J48" s="119">
        <v>18245.44904875</v>
      </c>
      <c r="K48" s="119">
        <v>43190.53</v>
      </c>
      <c r="L48" s="119">
        <v>505.10794520547944</v>
      </c>
      <c r="M48" s="119">
        <v>0</v>
      </c>
      <c r="N48" s="83">
        <f>SUM(K48:M48)</f>
        <v>43695.637945205475</v>
      </c>
      <c r="O48" s="119">
        <v>18245.44904875</v>
      </c>
      <c r="P48" s="119">
        <v>30357.39713265307</v>
      </c>
      <c r="Q48" s="119">
        <v>18825.257335011043</v>
      </c>
      <c r="R48" s="119">
        <v>179295.66</v>
      </c>
      <c r="S48" s="119">
        <v>0</v>
      </c>
      <c r="T48" s="119">
        <v>0</v>
      </c>
      <c r="U48" s="71">
        <f>SUM(R48:T48)</f>
        <v>179295.66</v>
      </c>
      <c r="V48" s="119">
        <v>179295.66</v>
      </c>
      <c r="W48" s="119">
        <v>0</v>
      </c>
      <c r="X48" s="119">
        <v>0</v>
      </c>
      <c r="Y48" s="71">
        <f>SUM(V48:X48)</f>
        <v>179295.66</v>
      </c>
      <c r="Z48" s="119">
        <v>-73354.4</v>
      </c>
      <c r="AA48" s="120">
        <v>-73354.40000000034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31323</v>
      </c>
      <c r="D50" s="15">
        <f aca="true" t="shared" si="15" ref="D50:AL50">D11+D16+D17+D20+D21+D24+D28+D29+D30+D33+D34+D37+D38+D39+D40+D44+D45+D49</f>
        <v>223961</v>
      </c>
      <c r="E50" s="15">
        <f t="shared" si="15"/>
        <v>9339</v>
      </c>
      <c r="F50" s="15">
        <f t="shared" si="15"/>
        <v>264623</v>
      </c>
      <c r="G50" s="15">
        <f t="shared" si="15"/>
        <v>134964</v>
      </c>
      <c r="H50" s="15">
        <f t="shared" si="15"/>
        <v>216948</v>
      </c>
      <c r="I50" s="15">
        <f t="shared" si="15"/>
        <v>6667630.142565695</v>
      </c>
      <c r="J50" s="15">
        <f t="shared" si="15"/>
        <v>1475050.6586982661</v>
      </c>
      <c r="K50" s="15">
        <f t="shared" si="15"/>
        <v>3593314.797897954</v>
      </c>
      <c r="L50" s="15">
        <f t="shared" si="15"/>
        <v>1430301.232107514</v>
      </c>
      <c r="M50" s="15">
        <f t="shared" si="15"/>
        <v>1504369.135554886</v>
      </c>
      <c r="N50" s="15">
        <f t="shared" si="15"/>
        <v>6527985.1655603545</v>
      </c>
      <c r="O50" s="15">
        <f t="shared" si="15"/>
        <v>1433470.955860891</v>
      </c>
      <c r="P50" s="15">
        <f t="shared" si="15"/>
        <v>4777430.428641078</v>
      </c>
      <c r="Q50" s="15">
        <f t="shared" si="15"/>
        <v>2897685.779161296</v>
      </c>
      <c r="R50" s="15">
        <f t="shared" si="15"/>
        <v>2437033.0008889874</v>
      </c>
      <c r="S50" s="15">
        <f t="shared" si="15"/>
        <v>641242.3118843283</v>
      </c>
      <c r="T50" s="15">
        <f t="shared" si="15"/>
        <v>220084.62575610157</v>
      </c>
      <c r="U50" s="15">
        <f t="shared" si="15"/>
        <v>3298359.9385294174</v>
      </c>
      <c r="V50" s="15">
        <f t="shared" si="15"/>
        <v>1340469.6778834576</v>
      </c>
      <c r="W50" s="15">
        <f t="shared" si="15"/>
        <v>405409.7911138308</v>
      </c>
      <c r="X50" s="15">
        <f t="shared" si="15"/>
        <v>124225.54826639562</v>
      </c>
      <c r="Y50" s="15">
        <f t="shared" si="15"/>
        <v>1870105.017263684</v>
      </c>
      <c r="Z50" s="15">
        <f t="shared" si="15"/>
        <v>2446260.8786699534</v>
      </c>
      <c r="AA50" s="16">
        <f t="shared" si="15"/>
        <v>1418996.1310686774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Ana Doliashvili</cp:lastModifiedBy>
  <cp:lastPrinted>2017-10-18T12:38:28Z</cp:lastPrinted>
  <dcterms:created xsi:type="dcterms:W3CDTF">1996-10-14T23:33:28Z</dcterms:created>
  <dcterms:modified xsi:type="dcterms:W3CDTF">2023-05-10T07:46:36Z</dcterms:modified>
  <cp:category/>
  <cp:version/>
  <cp:contentType/>
  <cp:contentStatus/>
</cp:coreProperties>
</file>