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<sst xmlns="http://schemas.openxmlformats.org/spreadsheetml/2006/main" count="330" uniqueCount="246">
  <si>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</si>
  <si>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</si>
  <si>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</si>
  <si>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</si>
  <si>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</si>
  <si>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</si>
  <si>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</si>
  <si>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</si>
  <si>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</si>
  <si>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</si>
  <si>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</si>
  <si>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</si>
  <si>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</si>
  <si>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</si>
  <si>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</si>
  <si>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</si>
  <si>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</si>
  <si>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</si>
  <si>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</si>
  <si>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</si>
  <si>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</si>
  <si>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</si>
  <si>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</si>
  <si>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</si>
  <si>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</si>
  <si>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</si>
  <si>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</si>
  <si>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</si>
  <si>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</si>
  <si>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</si>
  <si>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</si>
  <si>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</si>
  <si>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</si>
  <si>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</si>
  <si>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</si>
  <si>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</si>
  <si>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</si>
  <si>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</si>
  <si>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</si>
  <si>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</si>
  <si>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</si>
  <si>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</si>
  <si>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</si>
  <si>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</si>
  <si>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</si>
  <si>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</si>
  <si>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</si>
  <si>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</si>
  <si>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</si>
  <si>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</si>
  <si>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</si>
  <si>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</si>
  <si>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</si>
  <si>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</si>
  <si>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</si>
  <si>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</si>
  <si>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</si>
  <si>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</si>
  <si>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</si>
  <si>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</si>
  <si>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</si>
  <si>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</si>
  <si>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</si>
  <si>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</si>
  <si>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</si>
  <si>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</si>
  <si>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</si>
  <si>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</si>
  <si>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</si>
  <si>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</si>
  <si>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</si>
  <si>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</si>
  <si>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</si>
  <si>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</si>
  <si>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</si>
  <si>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</si>
  <si>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</si>
  <si>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</si>
  <si>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</si>
  <si>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</si>
  <si>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</si>
  <si>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</si>
  <si>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</si>
  <si>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</si>
  <si>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</si>
  <si>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</si>
  <si>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</si>
  <si>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</si>
  <si>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</si>
  <si>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</si>
  <si>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</si>
  <si>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</si>
  <si>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</si>
  <si>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</si>
  <si>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</si>
  <si>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</si>
  <si>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</si>
  <si>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</si>
  <si>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</si>
  <si>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</si>
  <si>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</si>
  <si>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</si>
  <si>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</si>
  <si>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</si>
  <si>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</si>
  <si>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</si>
  <si>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</si>
  <si>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</si>
  <si>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</si>
  <si>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</si>
  <si>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</si>
  <si>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</si>
  <si>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</si>
  <si>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</si>
  <si>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</si>
  <si>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</si>
  <si>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</si>
  <si>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</si>
  <si>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</si>
  <si>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</si>
  <si>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</si>
  <si>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</si>
  <si>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</si>
  <si>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</si>
  <si>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</si>
  <si>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</si>
  <si>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</si>
  <si>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</si>
  <si>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</si>
  <si>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</si>
  <si>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</si>
  <si>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</si>
  <si>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</si>
  <si>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</si>
  <si>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</si>
  <si>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</si>
  <si>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</si>
  <si>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</si>
  <si>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</si>
  <si>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</si>
  <si>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</si>
  <si>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</si>
  <si>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</si>
  <si>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</si>
  <si>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</si>
  <si>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</si>
  <si>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</si>
  <si>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</si>
  <si>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</si>
  <si>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</si>
  <si>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</si>
  <si>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</si>
  <si>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</si>
  <si>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</si>
  <si>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</si>
  <si>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</si>
  <si>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</si>
  <si>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</si>
  <si>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</si>
  <si>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</si>
  <si>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</si>
  <si>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</si>
  <si>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</si>
  <si>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</si>
  <si>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</si>
  <si>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</si>
  <si>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</si>
  <si>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</si>
  <si>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</si>
  <si>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</si>
  <si>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</si>
  <si>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</si>
  <si>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</si>
  <si>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</si>
  <si>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</si>
  <si>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</si>
  <si>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</si>
  <si>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</si>
  <si>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</si>
  <si>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</si>
  <si>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</si>
  <si>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</si>
  <si>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</si>
  <si>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</si>
  <si>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</si>
  <si>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</si>
  <si>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</si>
  <si>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</si>
  <si>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</si>
  <si>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</si>
  <si>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</si>
  <si>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</si>
  <si>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</si>
  <si>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</si>
  <si>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</si>
  <si>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</si>
  <si>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</si>
  <si>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</si>
  <si>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</si>
  <si>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</si>
  <si>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</si>
  <si>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</si>
  <si>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</si>
  <si>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</si>
  <si>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</si>
  <si>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</si>
  <si>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</si>
  <si>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</si>
  <si>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</si>
  <si>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</si>
  <si>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</si>
  <si>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</si>
  <si>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</si>
  <si>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</si>
  <si>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</si>
  <si>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</si>
  <si>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</si>
  <si>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</si>
  <si>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</si>
  <si>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</si>
  <si>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</si>
  <si>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</si>
  <si>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</si>
  <si>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</si>
  <si>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</si>
  <si>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</si>
  <si>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</si>
  <si>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</si>
  <si>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</si>
  <si>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</si>
  <si>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</si>
  <si>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</si>
  <si>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</si>
  <si>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</si>
  <si>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</si>
  <si>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</si>
  <si>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</si>
  <si>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</si>
  <si>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</si>
  <si>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</si>
  <si>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</si>
  <si>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</si>
  <si>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აი სი ჯგუფი"</t>
  </si>
  <si>
    <t>ანგარიშგების თარიღი: 31/12/2017</t>
  </si>
  <si>
    <t>ანგარიშგების პერიოდი: 01/01/2017 - 31/12/2017</t>
  </si>
  <si>
    <t>საანგარიშო პერიოდი: 01/01/2017 - 31/12/2017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</si>
</sst>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danarti%20N%201(IC%20Group,%2031.12.2017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migebuli%20gadazgveva%20(IC%20Group,%2031.12.2017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dazgveva%20(IC%20Group,%2031.12.201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3" t="s">
        <v>243</v>
      </c>
      <c r="C3" s="243"/>
      <c r="D3" s="243"/>
      <c r="E3" s="243"/>
    </row>
    <row r="4" spans="2:3" ht="15">
      <c r="B4" s="139"/>
      <c r="C4" s="139"/>
    </row>
    <row r="5" spans="2:5" ht="18" customHeight="1">
      <c r="B5" s="140"/>
      <c r="C5" s="244" t="s">
        <v>84</v>
      </c>
      <c r="D5" s="245"/>
      <c r="E5" s="245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1" t="s">
        <v>89</v>
      </c>
      <c r="D9" s="241"/>
      <c r="E9" s="241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1886817.606354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1124587.6181935342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29441.3215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0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4057168.5359690296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3490101.4869997003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28014.719999999972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1962429.33206735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10731682.542413084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409540.5478734775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1497860.992709526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32521.610633439686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2231113.9242350394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1805132.2284920742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29286412.467440255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1" t="s">
        <v>127</v>
      </c>
      <c r="D30" s="241"/>
      <c r="E30" s="241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16285791.327570481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4326336.08234201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681505.4412209498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268546.07268582884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1694807.0688300284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23256985.9926493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1" t="s">
        <v>150</v>
      </c>
      <c r="D43" s="241"/>
      <c r="E43" s="241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2430000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0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4084633.6464795917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-485207.171688634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6029426.474790958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29286412.467440255</v>
      </c>
    </row>
    <row r="52" s="187" customFormat="1" ht="15"/>
    <row r="53" s="187" customFormat="1" ht="15"/>
    <row r="54" spans="3:5" ht="15">
      <c r="C54" s="242"/>
      <c r="D54" s="242"/>
      <c r="E54" s="242"/>
    </row>
    <row r="55" spans="3:5" ht="15">
      <c r="C55" s="240"/>
      <c r="D55" s="240"/>
      <c r="E55" s="240"/>
    </row>
    <row r="56" spans="3:5" ht="15">
      <c r="C56" s="242"/>
      <c r="D56" s="242"/>
      <c r="E56" s="242"/>
    </row>
    <row r="57" spans="3:5" ht="15">
      <c r="C57" s="240"/>
      <c r="D57" s="240"/>
      <c r="E57" s="240"/>
    </row>
    <row r="58" spans="3:5" ht="15" customHeight="1">
      <c r="C58" s="242"/>
      <c r="D58" s="242"/>
      <c r="E58" s="242"/>
    </row>
    <row r="59" spans="3:5" ht="15">
      <c r="C59" s="240"/>
      <c r="D59" s="240"/>
      <c r="E59" s="240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156" t="s">
        <v>242</v>
      </c>
      <c r="C1" s="156"/>
      <c r="D1" s="189"/>
      <c r="E1" s="234" t="s">
        <v>238</v>
      </c>
    </row>
    <row r="2" spans="2:5" ht="15" customHeight="1">
      <c r="B2" s="248" t="s">
        <v>244</v>
      </c>
      <c r="C2" s="248"/>
      <c r="D2" s="248"/>
      <c r="E2" s="248"/>
    </row>
    <row r="3" ht="15" customHeight="1"/>
    <row r="4" spans="4:5" s="190" customFormat="1" ht="12.75" customHeight="1">
      <c r="D4" s="249" t="s">
        <v>167</v>
      </c>
      <c r="E4" s="249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6" t="s">
        <v>168</v>
      </c>
      <c r="D8" s="246"/>
      <c r="E8" s="246"/>
    </row>
    <row r="9" spans="2:5" ht="15" customHeight="1">
      <c r="B9" s="196" t="s">
        <v>90</v>
      </c>
      <c r="C9" s="197">
        <v>1</v>
      </c>
      <c r="D9" s="198" t="s">
        <v>169</v>
      </c>
      <c r="E9" s="199">
        <v>10801065.716660164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3850179.0081247576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-281102.09754040407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-1776104.9952122755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5455883.810863535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7087353.820761926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3772344.2124681356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-1881977.1756528672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-2097943.3454783284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82315.31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3448660.468119251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510683.6400142956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2517906.9827585793</v>
      </c>
    </row>
    <row r="23" spans="3:5" ht="9" customHeight="1">
      <c r="C23" s="171"/>
      <c r="D23" s="210"/>
      <c r="E23" s="173"/>
    </row>
    <row r="24" spans="3:5" ht="15" customHeight="1" thickBot="1">
      <c r="C24" s="246" t="s">
        <v>183</v>
      </c>
      <c r="D24" s="246"/>
      <c r="E24" s="246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383027.7219686536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107816.47386165101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166816.7914247563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25977.740750735065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134372.19743298137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21100.81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18660.486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13959.002405350131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23669.064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-7269.737594649865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-54281.17379229958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87360.76123533165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2605267.743993911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6" t="s">
        <v>194</v>
      </c>
      <c r="E45" s="246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6" t="s">
        <v>199</v>
      </c>
      <c r="D51" s="246"/>
      <c r="E51" s="246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103248.85701205481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15342.660499999994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0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-117511.814928011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90728.81615378225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91808.51873782606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7" t="s">
        <v>215</v>
      </c>
      <c r="D63" s="247"/>
      <c r="E63" s="247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2090122.51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1363427.1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8576.41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219261.3462195863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78659.13584931505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191775.25432608437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-871194.98501108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-385987.8133224461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-485207.171688634</v>
      </c>
    </row>
    <row r="75" ht="15">
      <c r="D75" s="231"/>
    </row>
    <row r="76" spans="3:5" ht="15">
      <c r="C76" s="242"/>
      <c r="D76" s="242"/>
      <c r="E76" s="242"/>
    </row>
    <row r="77" spans="3:5" ht="15">
      <c r="C77" s="240"/>
      <c r="D77" s="240"/>
      <c r="E77" s="240"/>
    </row>
    <row r="78" spans="3:5" ht="15">
      <c r="C78" s="242"/>
      <c r="D78" s="242"/>
      <c r="E78" s="242"/>
    </row>
    <row r="79" spans="3:5" ht="15">
      <c r="C79" s="240"/>
      <c r="D79" s="240"/>
      <c r="E79" s="240"/>
    </row>
    <row r="80" spans="3:5" ht="15">
      <c r="C80" s="242"/>
      <c r="D80" s="242"/>
      <c r="E80" s="242"/>
    </row>
    <row r="81" spans="3:5" ht="15">
      <c r="C81" s="240"/>
      <c r="D81" s="240"/>
      <c r="E81" s="240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4" width="7.7109375" style="5" bestFit="1" customWidth="1"/>
    <col min="5" max="5" width="5.00390625" style="5" bestFit="1" customWidth="1"/>
    <col min="6" max="6" width="7.7109375" style="5" bestFit="1" customWidth="1"/>
    <col min="7" max="7" width="13.28125" style="5" customWidth="1"/>
    <col min="8" max="8" width="19.140625" style="5" customWidth="1"/>
    <col min="9" max="9" width="9.8515625" style="5" bestFit="1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7.7109375" style="5" bestFit="1" customWidth="1"/>
    <col min="14" max="14" width="10.28125" style="5" bestFit="1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8.00390625" style="5" bestFit="1" customWidth="1"/>
    <col min="20" max="20" width="8.421875" style="5" bestFit="1" customWidth="1"/>
    <col min="21" max="21" width="10.28125" style="5" bestFit="1" customWidth="1"/>
    <col min="22" max="22" width="9.8515625" style="5" bestFit="1" customWidth="1"/>
    <col min="23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4" t="s">
        <v>236</v>
      </c>
      <c r="B1" s="254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6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245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8" t="s">
        <v>82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C6" s="270" t="s">
        <v>83</v>
      </c>
      <c r="AD6" s="270"/>
      <c r="AE6" s="270"/>
      <c r="AF6" s="270"/>
      <c r="AG6" s="270"/>
      <c r="AH6" s="270"/>
      <c r="AI6" s="270"/>
      <c r="AJ6" s="270"/>
      <c r="AK6" s="270"/>
      <c r="AL6" s="270"/>
    </row>
    <row r="7" spans="1:38" ht="15.75" customHeight="1" thickBot="1">
      <c r="A7" s="137"/>
      <c r="B7" s="137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C7" s="271"/>
      <c r="AD7" s="271"/>
      <c r="AE7" s="271"/>
      <c r="AF7" s="271"/>
      <c r="AG7" s="271"/>
      <c r="AH7" s="271"/>
      <c r="AI7" s="271"/>
      <c r="AJ7" s="271"/>
      <c r="AK7" s="271"/>
      <c r="AL7" s="271"/>
    </row>
    <row r="8" spans="1:38" s="1" customFormat="1" ht="89.25" customHeight="1">
      <c r="A8" s="255" t="s">
        <v>23</v>
      </c>
      <c r="B8" s="258" t="s">
        <v>70</v>
      </c>
      <c r="C8" s="262" t="s">
        <v>22</v>
      </c>
      <c r="D8" s="252"/>
      <c r="E8" s="252"/>
      <c r="F8" s="252"/>
      <c r="G8" s="252"/>
      <c r="H8" s="263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58"/>
      <c r="AC8" s="274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58"/>
    </row>
    <row r="9" spans="1:38" s="1" customFormat="1" ht="50.25" customHeight="1">
      <c r="A9" s="256"/>
      <c r="B9" s="259"/>
      <c r="C9" s="261" t="s">
        <v>15</v>
      </c>
      <c r="D9" s="253"/>
      <c r="E9" s="253"/>
      <c r="F9" s="253"/>
      <c r="G9" s="12" t="s">
        <v>16</v>
      </c>
      <c r="H9" s="264"/>
      <c r="I9" s="250" t="s">
        <v>0</v>
      </c>
      <c r="J9" s="250" t="s">
        <v>1</v>
      </c>
      <c r="K9" s="253" t="s">
        <v>0</v>
      </c>
      <c r="L9" s="253"/>
      <c r="M9" s="253"/>
      <c r="N9" s="253"/>
      <c r="O9" s="12" t="s">
        <v>1</v>
      </c>
      <c r="P9" s="250" t="s">
        <v>80</v>
      </c>
      <c r="Q9" s="250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0" t="s">
        <v>17</v>
      </c>
      <c r="AA9" s="272" t="s">
        <v>18</v>
      </c>
      <c r="AC9" s="27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72" t="s">
        <v>18</v>
      </c>
    </row>
    <row r="10" spans="1:38" s="1" customFormat="1" ht="102.75" customHeight="1" thickBot="1">
      <c r="A10" s="257"/>
      <c r="B10" s="260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5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73"/>
      <c r="AC10" s="276"/>
      <c r="AD10" s="251"/>
      <c r="AE10" s="251"/>
      <c r="AF10" s="251"/>
      <c r="AG10" s="251"/>
      <c r="AH10" s="251"/>
      <c r="AI10" s="251"/>
      <c r="AJ10" s="251"/>
      <c r="AK10" s="251"/>
      <c r="AL10" s="273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4518</v>
      </c>
      <c r="D11" s="90">
        <f t="shared" si="0"/>
        <v>23008</v>
      </c>
      <c r="E11" s="90">
        <f t="shared" si="0"/>
        <v>41</v>
      </c>
      <c r="F11" s="90">
        <f t="shared" si="0"/>
        <v>27567</v>
      </c>
      <c r="G11" s="90">
        <f t="shared" si="0"/>
        <v>13964</v>
      </c>
      <c r="H11" s="47"/>
      <c r="I11" s="90">
        <f t="shared" si="0"/>
        <v>387388.2429926061</v>
      </c>
      <c r="J11" s="90">
        <f t="shared" si="0"/>
        <v>110395.2518296507</v>
      </c>
      <c r="K11" s="90">
        <f t="shared" si="0"/>
        <v>34610.39561507768</v>
      </c>
      <c r="L11" s="90">
        <f t="shared" si="0"/>
        <v>347986.0060560056</v>
      </c>
      <c r="M11" s="90">
        <f t="shared" si="0"/>
        <v>431.32029757029756</v>
      </c>
      <c r="N11" s="75">
        <f>SUM(N12:N15)</f>
        <v>383027.7219686536</v>
      </c>
      <c r="O11" s="90">
        <f t="shared" si="0"/>
        <v>107816.47386165101</v>
      </c>
      <c r="P11" s="90">
        <f t="shared" si="0"/>
        <v>216210.93054389732</v>
      </c>
      <c r="Q11" s="90">
        <f t="shared" si="0"/>
        <v>134372.19743298137</v>
      </c>
      <c r="R11" s="90">
        <f t="shared" si="0"/>
        <v>20000</v>
      </c>
      <c r="S11" s="90">
        <f t="shared" si="0"/>
        <v>1100.81</v>
      </c>
      <c r="T11" s="90">
        <f t="shared" si="0"/>
        <v>0</v>
      </c>
      <c r="U11" s="66">
        <f t="shared" si="0"/>
        <v>21100.81</v>
      </c>
      <c r="V11" s="90">
        <f t="shared" si="0"/>
        <v>2000</v>
      </c>
      <c r="W11" s="90">
        <f t="shared" si="0"/>
        <v>440.32399999999996</v>
      </c>
      <c r="X11" s="90">
        <f t="shared" si="0"/>
        <v>0</v>
      </c>
      <c r="Y11" s="66">
        <f>SUM(Y12:Y15)</f>
        <v>2440.324</v>
      </c>
      <c r="Z11" s="90">
        <f t="shared" si="0"/>
        <v>35059.81240535013</v>
      </c>
      <c r="AA11" s="91">
        <f t="shared" si="0"/>
        <v>-7269.737594649872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4518</v>
      </c>
      <c r="D12" s="93">
        <v>23008</v>
      </c>
      <c r="E12" s="93">
        <v>41</v>
      </c>
      <c r="F12" s="62">
        <f>SUM(C12:E12)</f>
        <v>27567</v>
      </c>
      <c r="G12" s="93">
        <v>13964</v>
      </c>
      <c r="H12" s="46"/>
      <c r="I12" s="93">
        <v>387388.2429926061</v>
      </c>
      <c r="J12" s="93">
        <v>110395.2518296507</v>
      </c>
      <c r="K12" s="93">
        <v>34610.39561507768</v>
      </c>
      <c r="L12" s="93">
        <v>347986.0060560056</v>
      </c>
      <c r="M12" s="93">
        <v>431.32029757029756</v>
      </c>
      <c r="N12" s="76">
        <f>SUM(K12:M12)</f>
        <v>383027.7219686536</v>
      </c>
      <c r="O12" s="93">
        <v>107816.47386165101</v>
      </c>
      <c r="P12" s="93">
        <v>216210.93054389732</v>
      </c>
      <c r="Q12" s="93">
        <v>134372.19743298137</v>
      </c>
      <c r="R12" s="93">
        <v>20000</v>
      </c>
      <c r="S12" s="93">
        <v>1100.81</v>
      </c>
      <c r="T12" s="93">
        <v>0</v>
      </c>
      <c r="U12" s="62">
        <f>SUM(R12:T12)</f>
        <v>21100.81</v>
      </c>
      <c r="V12" s="93">
        <v>2000</v>
      </c>
      <c r="W12" s="93">
        <v>440.32399999999996</v>
      </c>
      <c r="X12" s="93">
        <v>0</v>
      </c>
      <c r="Y12" s="62">
        <f>SUM(V12:X12)</f>
        <v>2440.324</v>
      </c>
      <c r="Z12" s="93">
        <v>35059.81240535013</v>
      </c>
      <c r="AA12" s="94">
        <v>-7269.737594649872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7706</v>
      </c>
      <c r="D16" s="102">
        <v>29918</v>
      </c>
      <c r="E16" s="102">
        <v>41</v>
      </c>
      <c r="F16" s="65">
        <f>SUM(C16:E16)</f>
        <v>37665</v>
      </c>
      <c r="G16" s="102">
        <v>8987</v>
      </c>
      <c r="H16" s="47"/>
      <c r="I16" s="102">
        <v>660359.5083832537</v>
      </c>
      <c r="J16" s="102">
        <v>337.0781856678803</v>
      </c>
      <c r="K16" s="102">
        <v>10186.14632559094</v>
      </c>
      <c r="L16" s="102">
        <v>649845.0998500024</v>
      </c>
      <c r="M16" s="102">
        <v>57.21307671307673</v>
      </c>
      <c r="N16" s="79">
        <f>SUM(K16:M16)</f>
        <v>660088.4592523064</v>
      </c>
      <c r="O16" s="102">
        <v>178.8416799395866</v>
      </c>
      <c r="P16" s="102">
        <v>660833.5506076579</v>
      </c>
      <c r="Q16" s="102">
        <v>656839.7245538706</v>
      </c>
      <c r="R16" s="102">
        <v>2006.25</v>
      </c>
      <c r="S16" s="102">
        <v>95686.28</v>
      </c>
      <c r="T16" s="102">
        <v>0</v>
      </c>
      <c r="U16" s="65">
        <f>SUM(R16:T16)</f>
        <v>97692.53</v>
      </c>
      <c r="V16" s="102">
        <v>200.625</v>
      </c>
      <c r="W16" s="102">
        <v>95686.28</v>
      </c>
      <c r="X16" s="102">
        <v>0</v>
      </c>
      <c r="Y16" s="65">
        <f>SUM(V16:X16)</f>
        <v>95886.905</v>
      </c>
      <c r="Z16" s="102">
        <v>127966.32194379136</v>
      </c>
      <c r="AA16" s="103">
        <v>126160.69694379136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8282</v>
      </c>
      <c r="D17" s="90">
        <f>SUM(D18:D19)</f>
        <v>413</v>
      </c>
      <c r="E17" s="90">
        <f>SUM(E18:E19)</f>
        <v>0</v>
      </c>
      <c r="F17" s="66">
        <f>SUM(F18:F19)</f>
        <v>8695</v>
      </c>
      <c r="G17" s="90">
        <f>SUM(G18:G19)</f>
        <v>6627</v>
      </c>
      <c r="H17" s="50"/>
      <c r="I17" s="90">
        <f aca="true" t="shared" si="1" ref="I17:AA17">SUM(I18:I19)</f>
        <v>129562.89671171614</v>
      </c>
      <c r="J17" s="90">
        <f t="shared" si="1"/>
        <v>66226.58511510951</v>
      </c>
      <c r="K17" s="90">
        <f t="shared" si="1"/>
        <v>110340.30419133719</v>
      </c>
      <c r="L17" s="90">
        <f t="shared" si="1"/>
        <v>17118.555049716837</v>
      </c>
      <c r="M17" s="90">
        <f t="shared" si="1"/>
        <v>0</v>
      </c>
      <c r="N17" s="75">
        <f t="shared" si="1"/>
        <v>127458.85924105402</v>
      </c>
      <c r="O17" s="90">
        <f t="shared" si="1"/>
        <v>65076.63012860838</v>
      </c>
      <c r="P17" s="90">
        <f t="shared" si="1"/>
        <v>144226.78389086382</v>
      </c>
      <c r="Q17" s="90">
        <f t="shared" si="1"/>
        <v>58251.659285002184</v>
      </c>
      <c r="R17" s="90">
        <f t="shared" si="1"/>
        <v>3000</v>
      </c>
      <c r="S17" s="90">
        <f t="shared" si="1"/>
        <v>0</v>
      </c>
      <c r="T17" s="90">
        <f t="shared" si="1"/>
        <v>0</v>
      </c>
      <c r="U17" s="66">
        <f t="shared" si="1"/>
        <v>3000</v>
      </c>
      <c r="V17" s="90">
        <f t="shared" si="1"/>
        <v>300</v>
      </c>
      <c r="W17" s="90">
        <f t="shared" si="1"/>
        <v>0</v>
      </c>
      <c r="X17" s="90">
        <f t="shared" si="1"/>
        <v>0</v>
      </c>
      <c r="Y17" s="66">
        <f t="shared" si="1"/>
        <v>300</v>
      </c>
      <c r="Z17" s="90">
        <f t="shared" si="1"/>
        <v>-13161.978179800331</v>
      </c>
      <c r="AA17" s="91">
        <f t="shared" si="1"/>
        <v>-9291.978179800331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7933</v>
      </c>
      <c r="D18" s="105">
        <v>30</v>
      </c>
      <c r="E18" s="105">
        <v>0</v>
      </c>
      <c r="F18" s="67">
        <f>SUM(C18:E18)</f>
        <v>7963</v>
      </c>
      <c r="G18" s="105">
        <v>5954</v>
      </c>
      <c r="H18" s="49"/>
      <c r="I18" s="105">
        <v>19507.7278280517</v>
      </c>
      <c r="J18" s="105">
        <v>1463.8336243689675</v>
      </c>
      <c r="K18" s="105">
        <v>17697.318861948428</v>
      </c>
      <c r="L18" s="105">
        <v>607.6320000000001</v>
      </c>
      <c r="M18" s="105">
        <v>0</v>
      </c>
      <c r="N18" s="80">
        <f>SUM(K18:M18)</f>
        <v>18304.95086194843</v>
      </c>
      <c r="O18" s="105">
        <v>381.33435487606084</v>
      </c>
      <c r="P18" s="105">
        <v>57178.143764649416</v>
      </c>
      <c r="Q18" s="105">
        <v>17692.206590838752</v>
      </c>
      <c r="R18" s="105">
        <v>3000</v>
      </c>
      <c r="S18" s="105">
        <v>0</v>
      </c>
      <c r="T18" s="105">
        <v>0</v>
      </c>
      <c r="U18" s="67">
        <f>SUM(R18:T18)</f>
        <v>3000</v>
      </c>
      <c r="V18" s="105">
        <v>300</v>
      </c>
      <c r="W18" s="105">
        <v>0</v>
      </c>
      <c r="X18" s="105">
        <v>0</v>
      </c>
      <c r="Y18" s="67">
        <f>SUM(V18:X18)</f>
        <v>300</v>
      </c>
      <c r="Z18" s="105">
        <v>-13403.819174646382</v>
      </c>
      <c r="AA18" s="106">
        <v>-9533.819174646382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349</v>
      </c>
      <c r="D19" s="108">
        <v>383</v>
      </c>
      <c r="E19" s="108">
        <v>0</v>
      </c>
      <c r="F19" s="68">
        <f>SUM(C19:E19)</f>
        <v>732</v>
      </c>
      <c r="G19" s="108">
        <v>673</v>
      </c>
      <c r="H19" s="48"/>
      <c r="I19" s="108">
        <v>110055.16888366445</v>
      </c>
      <c r="J19" s="108">
        <v>64762.75149074054</v>
      </c>
      <c r="K19" s="108">
        <v>92642.98532938876</v>
      </c>
      <c r="L19" s="108">
        <v>16510.923049716836</v>
      </c>
      <c r="M19" s="108">
        <v>0</v>
      </c>
      <c r="N19" s="81">
        <f>SUM(K19:M19)</f>
        <v>109153.90837910559</v>
      </c>
      <c r="O19" s="108">
        <v>64695.29577373232</v>
      </c>
      <c r="P19" s="108">
        <v>87048.6401262144</v>
      </c>
      <c r="Q19" s="108">
        <v>40559.45269416343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241.8409948460494</v>
      </c>
      <c r="AA19" s="109">
        <v>241.8409948460494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16372</v>
      </c>
      <c r="D20" s="111">
        <v>43</v>
      </c>
      <c r="E20" s="111">
        <v>41</v>
      </c>
      <c r="F20" s="69">
        <f>SUM(C20:E20)</f>
        <v>16456</v>
      </c>
      <c r="G20" s="111">
        <v>11826</v>
      </c>
      <c r="H20" s="47"/>
      <c r="I20" s="111">
        <v>3813431.1627399395</v>
      </c>
      <c r="J20" s="111">
        <v>108202.07638503729</v>
      </c>
      <c r="K20" s="111">
        <v>3656645.5722657125</v>
      </c>
      <c r="L20" s="111">
        <v>19268.542095216708</v>
      </c>
      <c r="M20" s="111">
        <v>19872.06662571662</v>
      </c>
      <c r="N20" s="82">
        <f>SUM(K20:M20)</f>
        <v>3695786.180986646</v>
      </c>
      <c r="O20" s="111">
        <v>1693.8728439480078</v>
      </c>
      <c r="P20" s="111">
        <v>3919024.7640669737</v>
      </c>
      <c r="Q20" s="111">
        <v>2349579.963788365</v>
      </c>
      <c r="R20" s="111">
        <v>4380727.096599925</v>
      </c>
      <c r="S20" s="111">
        <v>11432.639300000692</v>
      </c>
      <c r="T20" s="111">
        <v>385619.18720000004</v>
      </c>
      <c r="U20" s="69">
        <f>SUM(R20:T20)</f>
        <v>4777778.923099926</v>
      </c>
      <c r="V20" s="111">
        <v>1888050.6696396908</v>
      </c>
      <c r="W20" s="111">
        <v>4323.129080000066</v>
      </c>
      <c r="X20" s="111">
        <v>382207.79966</v>
      </c>
      <c r="Y20" s="69">
        <f>SUM(V20:X20)</f>
        <v>2274581.598379691</v>
      </c>
      <c r="Z20" s="111">
        <v>3902980.914062791</v>
      </c>
      <c r="AA20" s="112">
        <v>2372700.4584025843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712</v>
      </c>
      <c r="D21" s="90">
        <f t="shared" si="3"/>
        <v>1147</v>
      </c>
      <c r="E21" s="90">
        <f t="shared" si="3"/>
        <v>1</v>
      </c>
      <c r="F21" s="66">
        <f t="shared" si="3"/>
        <v>1860</v>
      </c>
      <c r="G21" s="90">
        <f t="shared" si="3"/>
        <v>1649</v>
      </c>
      <c r="H21" s="90">
        <f t="shared" si="3"/>
        <v>1912</v>
      </c>
      <c r="I21" s="90">
        <f t="shared" si="3"/>
        <v>1443136.4174995236</v>
      </c>
      <c r="J21" s="90">
        <f t="shared" si="3"/>
        <v>87845.67725551371</v>
      </c>
      <c r="K21" s="90">
        <f t="shared" si="3"/>
        <v>567236.0775573467</v>
      </c>
      <c r="L21" s="90">
        <f t="shared" si="3"/>
        <v>809545.0906289673</v>
      </c>
      <c r="M21" s="90">
        <f t="shared" si="3"/>
        <v>765</v>
      </c>
      <c r="N21" s="75">
        <f t="shared" si="3"/>
        <v>1377546.168186314</v>
      </c>
      <c r="O21" s="90">
        <f t="shared" si="3"/>
        <v>81676.67585882748</v>
      </c>
      <c r="P21" s="90">
        <f t="shared" si="3"/>
        <v>1321412.153426462</v>
      </c>
      <c r="Q21" s="90">
        <f t="shared" si="3"/>
        <v>1201738.3898577543</v>
      </c>
      <c r="R21" s="90">
        <f t="shared" si="3"/>
        <v>309539.62</v>
      </c>
      <c r="S21" s="90">
        <f t="shared" si="3"/>
        <v>422397.572708</v>
      </c>
      <c r="T21" s="90">
        <f t="shared" si="3"/>
        <v>0</v>
      </c>
      <c r="U21" s="66">
        <f t="shared" si="3"/>
        <v>731937.1927080001</v>
      </c>
      <c r="V21" s="90">
        <f t="shared" si="3"/>
        <v>301311.94</v>
      </c>
      <c r="W21" s="90">
        <f t="shared" si="3"/>
        <v>398966.403942</v>
      </c>
      <c r="X21" s="90">
        <f t="shared" si="3"/>
        <v>0</v>
      </c>
      <c r="Y21" s="66">
        <f t="shared" si="3"/>
        <v>700278.3439420001</v>
      </c>
      <c r="Z21" s="90">
        <f t="shared" si="3"/>
        <v>575164.0014185628</v>
      </c>
      <c r="AA21" s="91">
        <f t="shared" si="3"/>
        <v>546085.7834185628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712</v>
      </c>
      <c r="D22" s="93">
        <v>1147</v>
      </c>
      <c r="E22" s="93">
        <v>1</v>
      </c>
      <c r="F22" s="62">
        <f>SUM(C22:E22)</f>
        <v>1860</v>
      </c>
      <c r="G22" s="93">
        <v>1649</v>
      </c>
      <c r="H22" s="93">
        <v>1912</v>
      </c>
      <c r="I22" s="93">
        <v>1443136.4174995236</v>
      </c>
      <c r="J22" s="93">
        <v>87845.67725551371</v>
      </c>
      <c r="K22" s="93">
        <v>567236.0775573467</v>
      </c>
      <c r="L22" s="93">
        <v>809545.0906289673</v>
      </c>
      <c r="M22" s="93">
        <v>765</v>
      </c>
      <c r="N22" s="76">
        <f>SUM(K22:M22)</f>
        <v>1377546.168186314</v>
      </c>
      <c r="O22" s="93">
        <v>81676.67585882748</v>
      </c>
      <c r="P22" s="93">
        <v>1321412.153426462</v>
      </c>
      <c r="Q22" s="93">
        <v>1201738.3898577543</v>
      </c>
      <c r="R22" s="93">
        <v>309539.62</v>
      </c>
      <c r="S22" s="93">
        <v>422397.572708</v>
      </c>
      <c r="T22" s="93">
        <v>0</v>
      </c>
      <c r="U22" s="62">
        <f>SUM(R22:T22)</f>
        <v>731937.1927080001</v>
      </c>
      <c r="V22" s="93">
        <v>301311.94</v>
      </c>
      <c r="W22" s="93">
        <v>398966.403942</v>
      </c>
      <c r="X22" s="93">
        <v>0</v>
      </c>
      <c r="Y22" s="62">
        <f>SUM(V22:X22)</f>
        <v>700278.3439420001</v>
      </c>
      <c r="Z22" s="93">
        <v>575164.0014185628</v>
      </c>
      <c r="AA22" s="94">
        <v>546085.7834185628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693</v>
      </c>
      <c r="D24" s="114">
        <f t="shared" si="5"/>
        <v>939</v>
      </c>
      <c r="E24" s="114">
        <f t="shared" si="5"/>
        <v>1</v>
      </c>
      <c r="F24" s="70">
        <f t="shared" si="5"/>
        <v>1633</v>
      </c>
      <c r="G24" s="114">
        <f t="shared" si="5"/>
        <v>1467</v>
      </c>
      <c r="H24" s="114">
        <f t="shared" si="5"/>
        <v>1668</v>
      </c>
      <c r="I24" s="114">
        <f t="shared" si="5"/>
        <v>296497.9626166073</v>
      </c>
      <c r="J24" s="114">
        <f t="shared" si="5"/>
        <v>68942.49493735224</v>
      </c>
      <c r="K24" s="114">
        <f t="shared" si="5"/>
        <v>183969.59913734626</v>
      </c>
      <c r="L24" s="114">
        <f t="shared" si="5"/>
        <v>105374.83595575673</v>
      </c>
      <c r="M24" s="114">
        <f t="shared" si="5"/>
        <v>60</v>
      </c>
      <c r="N24" s="15">
        <f t="shared" si="5"/>
        <v>289404.435093103</v>
      </c>
      <c r="O24" s="114">
        <f t="shared" si="5"/>
        <v>67870.52582713956</v>
      </c>
      <c r="P24" s="114">
        <f t="shared" si="5"/>
        <v>254869.76671565534</v>
      </c>
      <c r="Q24" s="114">
        <f t="shared" si="5"/>
        <v>190143.33342068494</v>
      </c>
      <c r="R24" s="114">
        <f t="shared" si="5"/>
        <v>133009.84000000003</v>
      </c>
      <c r="S24" s="114">
        <f t="shared" si="5"/>
        <v>33842.66</v>
      </c>
      <c r="T24" s="114">
        <f t="shared" si="5"/>
        <v>0</v>
      </c>
      <c r="U24" s="70">
        <f t="shared" si="5"/>
        <v>166852.5</v>
      </c>
      <c r="V24" s="114">
        <f t="shared" si="5"/>
        <v>52162.83</v>
      </c>
      <c r="W24" s="114">
        <f t="shared" si="5"/>
        <v>33793.060000000005</v>
      </c>
      <c r="X24" s="114">
        <f t="shared" si="5"/>
        <v>0</v>
      </c>
      <c r="Y24" s="70">
        <f t="shared" si="5"/>
        <v>85955.89000000001</v>
      </c>
      <c r="Z24" s="114">
        <f t="shared" si="5"/>
        <v>341201.8292212356</v>
      </c>
      <c r="AA24" s="115">
        <f t="shared" si="5"/>
        <v>154531.25033234665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0</v>
      </c>
      <c r="D25" s="93">
        <v>0</v>
      </c>
      <c r="E25" s="93">
        <v>0</v>
      </c>
      <c r="F25" s="62">
        <f>SUM(C25:E25)</f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76">
        <f>SUM(K25:M25)</f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62">
        <f>SUM(R25:T25)</f>
        <v>0</v>
      </c>
      <c r="V25" s="93">
        <v>0</v>
      </c>
      <c r="W25" s="93">
        <v>0</v>
      </c>
      <c r="X25" s="93">
        <v>0</v>
      </c>
      <c r="Y25" s="62">
        <f>SUM(V25:X25)</f>
        <v>0</v>
      </c>
      <c r="Z25" s="93">
        <v>0</v>
      </c>
      <c r="AA25" s="94">
        <v>0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679</v>
      </c>
      <c r="D26" s="129">
        <v>939</v>
      </c>
      <c r="E26" s="129">
        <v>1</v>
      </c>
      <c r="F26" s="60">
        <f>SUM(C26:E26)</f>
        <v>1619</v>
      </c>
      <c r="G26" s="129">
        <v>1455</v>
      </c>
      <c r="H26" s="129">
        <v>1668</v>
      </c>
      <c r="I26" s="129">
        <v>208988.09261660732</v>
      </c>
      <c r="J26" s="129">
        <v>7501.009508780821</v>
      </c>
      <c r="K26" s="129">
        <v>97893.05735652435</v>
      </c>
      <c r="L26" s="129">
        <v>105374.83595575673</v>
      </c>
      <c r="M26" s="129">
        <v>60</v>
      </c>
      <c r="N26" s="57">
        <f>SUM(K26:M26)</f>
        <v>203327.89331228108</v>
      </c>
      <c r="O26" s="129">
        <v>7145.704508157171</v>
      </c>
      <c r="P26" s="129">
        <v>180122.1945594154</v>
      </c>
      <c r="Q26" s="129">
        <v>170215.79990912363</v>
      </c>
      <c r="R26" s="129">
        <v>33962.64</v>
      </c>
      <c r="S26" s="129">
        <v>33842.66</v>
      </c>
      <c r="T26" s="129">
        <v>0</v>
      </c>
      <c r="U26" s="60">
        <f>SUM(R26:T26)</f>
        <v>67805.3</v>
      </c>
      <c r="V26" s="129">
        <v>32353.39</v>
      </c>
      <c r="W26" s="129">
        <v>33793.060000000005</v>
      </c>
      <c r="X26" s="129">
        <v>0</v>
      </c>
      <c r="Y26" s="60">
        <f>SUM(V26:X26)</f>
        <v>66146.45000000001</v>
      </c>
      <c r="Z26" s="129">
        <v>66932.08596666213</v>
      </c>
      <c r="AA26" s="130">
        <v>69657.75596666212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14</v>
      </c>
      <c r="D27" s="119">
        <v>0</v>
      </c>
      <c r="E27" s="119">
        <v>0</v>
      </c>
      <c r="F27" s="71">
        <f>SUM(C27:E27)</f>
        <v>14</v>
      </c>
      <c r="G27" s="119">
        <v>12</v>
      </c>
      <c r="H27" s="48"/>
      <c r="I27" s="119">
        <v>87509.87</v>
      </c>
      <c r="J27" s="119">
        <v>61441.485428571425</v>
      </c>
      <c r="K27" s="119">
        <v>86076.54178082192</v>
      </c>
      <c r="L27" s="119">
        <v>0</v>
      </c>
      <c r="M27" s="119">
        <v>0</v>
      </c>
      <c r="N27" s="83">
        <f>SUM(K27:M27)</f>
        <v>86076.54178082192</v>
      </c>
      <c r="O27" s="119">
        <v>60724.82131898239</v>
      </c>
      <c r="P27" s="119">
        <v>74747.57215623993</v>
      </c>
      <c r="Q27" s="119">
        <v>19927.533511561305</v>
      </c>
      <c r="R27" s="119">
        <v>99047.20000000001</v>
      </c>
      <c r="S27" s="119">
        <v>0</v>
      </c>
      <c r="T27" s="119">
        <v>0</v>
      </c>
      <c r="U27" s="71">
        <f>SUM(R27:T27)</f>
        <v>99047.20000000001</v>
      </c>
      <c r="V27" s="119">
        <v>19809.440000000002</v>
      </c>
      <c r="W27" s="119">
        <v>0</v>
      </c>
      <c r="X27" s="119">
        <v>0</v>
      </c>
      <c r="Y27" s="71">
        <f>SUM(V27:X27)</f>
        <v>19809.440000000002</v>
      </c>
      <c r="Z27" s="119">
        <v>274269.74325457343</v>
      </c>
      <c r="AA27" s="120">
        <v>84873.49436568451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4</v>
      </c>
      <c r="D29" s="14">
        <v>0</v>
      </c>
      <c r="E29" s="14">
        <v>0</v>
      </c>
      <c r="F29" s="72">
        <f>SUM(C29:E29)</f>
        <v>4</v>
      </c>
      <c r="G29" s="14">
        <v>3</v>
      </c>
      <c r="H29" s="52">
        <v>4</v>
      </c>
      <c r="I29" s="14">
        <v>1867327.5458333718</v>
      </c>
      <c r="J29" s="14">
        <v>1820699.0838976577</v>
      </c>
      <c r="K29" s="14">
        <v>1867327.5458333718</v>
      </c>
      <c r="L29" s="14">
        <v>0</v>
      </c>
      <c r="M29" s="14">
        <v>0</v>
      </c>
      <c r="N29" s="84">
        <f>SUM(K29:M29)</f>
        <v>1867327.5458333718</v>
      </c>
      <c r="O29" s="14">
        <v>1820699.0838976577</v>
      </c>
      <c r="P29" s="14">
        <v>1378430.479767595</v>
      </c>
      <c r="Q29" s="14">
        <v>48775.76393724489</v>
      </c>
      <c r="R29" s="14">
        <v>823949.7949539999</v>
      </c>
      <c r="S29" s="14">
        <v>0</v>
      </c>
      <c r="T29" s="14">
        <v>0</v>
      </c>
      <c r="U29" s="72">
        <f>SUM(R29:T29)</f>
        <v>823949.7949539999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-318616.7571631118</v>
      </c>
      <c r="AA29" s="23">
        <v>277.4478828882566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4</v>
      </c>
      <c r="D30" s="114">
        <f>SUM(D31:D32)</f>
        <v>0</v>
      </c>
      <c r="E30" s="114">
        <f>SUM(E31:E32)</f>
        <v>0</v>
      </c>
      <c r="F30" s="70">
        <f>SUM(F31:F32)</f>
        <v>4</v>
      </c>
      <c r="G30" s="114">
        <f>SUM(G31:G32)</f>
        <v>3</v>
      </c>
      <c r="H30" s="47"/>
      <c r="I30" s="114">
        <f aca="true" t="shared" si="7" ref="I30:AA30">SUM(I31:I32)</f>
        <v>352555.4323098407</v>
      </c>
      <c r="J30" s="114">
        <f t="shared" si="7"/>
        <v>340550.41787769785</v>
      </c>
      <c r="K30" s="114">
        <f t="shared" si="7"/>
        <v>352555.4323098407</v>
      </c>
      <c r="L30" s="114">
        <f t="shared" si="7"/>
        <v>0</v>
      </c>
      <c r="M30" s="114">
        <f t="shared" si="7"/>
        <v>0</v>
      </c>
      <c r="N30" s="15">
        <f t="shared" si="7"/>
        <v>352555.4323098407</v>
      </c>
      <c r="O30" s="114">
        <f t="shared" si="7"/>
        <v>340550.41787769785</v>
      </c>
      <c r="P30" s="114">
        <f t="shared" si="7"/>
        <v>246133.6570726743</v>
      </c>
      <c r="Q30" s="114">
        <f t="shared" si="7"/>
        <v>15230.254874234699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-129813.20841308695</v>
      </c>
      <c r="AA30" s="115">
        <f t="shared" si="7"/>
        <v>-400.68221908819396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4</v>
      </c>
      <c r="D32" s="135">
        <v>0</v>
      </c>
      <c r="E32" s="135">
        <v>0</v>
      </c>
      <c r="F32" s="59">
        <f>SUM(C32:E32)</f>
        <v>4</v>
      </c>
      <c r="G32" s="135">
        <v>3</v>
      </c>
      <c r="H32" s="127"/>
      <c r="I32" s="135">
        <v>352555.4323098407</v>
      </c>
      <c r="J32" s="135">
        <v>340550.41787769785</v>
      </c>
      <c r="K32" s="135">
        <v>352555.4323098407</v>
      </c>
      <c r="L32" s="135">
        <v>0</v>
      </c>
      <c r="M32" s="135">
        <v>0</v>
      </c>
      <c r="N32" s="56">
        <f>SUM(K32:M32)</f>
        <v>352555.4323098407</v>
      </c>
      <c r="O32" s="135">
        <v>340550.41787769785</v>
      </c>
      <c r="P32" s="135">
        <v>246133.6570726743</v>
      </c>
      <c r="Q32" s="135">
        <v>15230.254874234699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-129813.20841308695</v>
      </c>
      <c r="AA32" s="136">
        <v>-400.68221908819396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3151</v>
      </c>
      <c r="D37" s="117">
        <v>49</v>
      </c>
      <c r="E37" s="117">
        <v>0</v>
      </c>
      <c r="F37" s="73">
        <f>SUM(C37:E37)</f>
        <v>3200</v>
      </c>
      <c r="G37" s="117">
        <v>2139</v>
      </c>
      <c r="H37" s="50"/>
      <c r="I37" s="117">
        <v>179069.23343965056</v>
      </c>
      <c r="J37" s="117">
        <v>95996.28063950938</v>
      </c>
      <c r="K37" s="117">
        <v>176899.43450965057</v>
      </c>
      <c r="L37" s="117">
        <v>2169.7989300000004</v>
      </c>
      <c r="M37" s="117">
        <v>0</v>
      </c>
      <c r="N37" s="85">
        <f>SUM(K37:M37)</f>
        <v>179069.23343965056</v>
      </c>
      <c r="O37" s="117">
        <v>95996.28063950938</v>
      </c>
      <c r="P37" s="117">
        <v>187157.67207305547</v>
      </c>
      <c r="Q37" s="117">
        <v>81988.22715833544</v>
      </c>
      <c r="R37" s="117">
        <v>89056.84</v>
      </c>
      <c r="S37" s="117">
        <v>0</v>
      </c>
      <c r="T37" s="117">
        <v>0</v>
      </c>
      <c r="U37" s="73">
        <f>SUM(R37:T37)</f>
        <v>89056.84</v>
      </c>
      <c r="V37" s="117">
        <v>45226.64381597287</v>
      </c>
      <c r="W37" s="117">
        <v>0</v>
      </c>
      <c r="X37" s="117">
        <v>0</v>
      </c>
      <c r="Y37" s="73">
        <f>SUM(V37:X37)</f>
        <v>45226.64381597287</v>
      </c>
      <c r="Z37" s="117">
        <v>252335.52180192326</v>
      </c>
      <c r="AA37" s="118">
        <v>168563.00876702985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403</v>
      </c>
      <c r="D38" s="111">
        <v>2237</v>
      </c>
      <c r="E38" s="111">
        <v>0</v>
      </c>
      <c r="F38" s="69">
        <f>SUM(C38:E38)</f>
        <v>2640</v>
      </c>
      <c r="G38" s="111">
        <v>2442</v>
      </c>
      <c r="H38" s="51"/>
      <c r="I38" s="111">
        <v>1926674.0690375858</v>
      </c>
      <c r="J38" s="111">
        <v>1192594.5557839882</v>
      </c>
      <c r="K38" s="111">
        <v>976629.7420017016</v>
      </c>
      <c r="L38" s="111">
        <v>935894.6775197253</v>
      </c>
      <c r="M38" s="111">
        <v>0</v>
      </c>
      <c r="N38" s="82">
        <f>SUM(K38:M38)</f>
        <v>1912524.4195214268</v>
      </c>
      <c r="O38" s="111">
        <v>1177575.5527690682</v>
      </c>
      <c r="P38" s="111">
        <v>2622618.3531676074</v>
      </c>
      <c r="Q38" s="111">
        <v>709461.2329683302</v>
      </c>
      <c r="R38" s="111">
        <v>65721.79000000001</v>
      </c>
      <c r="S38" s="111">
        <v>320155.71</v>
      </c>
      <c r="T38" s="111">
        <v>0</v>
      </c>
      <c r="U38" s="69">
        <f>SUM(R38:T38)</f>
        <v>385877.5</v>
      </c>
      <c r="V38" s="111">
        <v>29277.40615612651</v>
      </c>
      <c r="W38" s="111">
        <v>78032.37000000002</v>
      </c>
      <c r="X38" s="111">
        <v>0</v>
      </c>
      <c r="Y38" s="69">
        <f>SUM(V38:X38)</f>
        <v>107309.77615612654</v>
      </c>
      <c r="Z38" s="111">
        <v>327934.85001146694</v>
      </c>
      <c r="AA38" s="112">
        <v>86810.06469898396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11</v>
      </c>
      <c r="D39" s="111">
        <v>6893</v>
      </c>
      <c r="E39" s="111">
        <v>0</v>
      </c>
      <c r="F39" s="69">
        <f>SUM(C39:E39)</f>
        <v>6904</v>
      </c>
      <c r="G39" s="111">
        <v>6846</v>
      </c>
      <c r="H39" s="51"/>
      <c r="I39" s="111">
        <v>165451.8138033015</v>
      </c>
      <c r="J39" s="111">
        <v>76548.51525674791</v>
      </c>
      <c r="K39" s="111">
        <v>121636.13347059887</v>
      </c>
      <c r="L39" s="111">
        <v>43815.68033270264</v>
      </c>
      <c r="M39" s="111">
        <v>0</v>
      </c>
      <c r="N39" s="82">
        <f>SUM(K39:M39)</f>
        <v>165451.8138033015</v>
      </c>
      <c r="O39" s="111">
        <v>76548.51525674788</v>
      </c>
      <c r="P39" s="111">
        <v>158532.98137401495</v>
      </c>
      <c r="Q39" s="111">
        <v>83421.5156327791</v>
      </c>
      <c r="R39" s="111">
        <v>0</v>
      </c>
      <c r="S39" s="111">
        <v>2980.73</v>
      </c>
      <c r="T39" s="111">
        <v>0</v>
      </c>
      <c r="U39" s="69">
        <f>SUM(R39:T39)</f>
        <v>2980.73</v>
      </c>
      <c r="V39" s="111">
        <v>0</v>
      </c>
      <c r="W39" s="111">
        <v>2980.73</v>
      </c>
      <c r="X39" s="111">
        <v>0</v>
      </c>
      <c r="Y39" s="69">
        <f>SUM(V39:X39)</f>
        <v>2980.73</v>
      </c>
      <c r="Z39" s="111">
        <v>-1178.4213622325506</v>
      </c>
      <c r="AA39" s="112">
        <v>-1178.4213622325506</v>
      </c>
      <c r="AC39" s="110">
        <v>2383.4886428571426</v>
      </c>
      <c r="AD39" s="111">
        <v>1324.160357142857</v>
      </c>
      <c r="AE39" s="111">
        <v>2383.4886428571426</v>
      </c>
      <c r="AF39" s="111">
        <v>1324.160357142857</v>
      </c>
      <c r="AG39" s="111">
        <v>1361.9935102040815</v>
      </c>
      <c r="AH39" s="111">
        <v>605.3304489795919</v>
      </c>
      <c r="AI39" s="111">
        <v>0</v>
      </c>
      <c r="AJ39" s="111">
        <v>0</v>
      </c>
      <c r="AK39" s="111">
        <v>52.966414285714</v>
      </c>
      <c r="AL39" s="112">
        <v>52.966414285714</v>
      </c>
    </row>
    <row r="40" spans="1:38" ht="15.75" thickBot="1">
      <c r="A40" s="13" t="s">
        <v>58</v>
      </c>
      <c r="B40" s="3" t="s">
        <v>7</v>
      </c>
      <c r="C40" s="24">
        <f>SUM(C41:C43)</f>
        <v>0</v>
      </c>
      <c r="D40" s="90">
        <f>SUM(D41:D43)</f>
        <v>0</v>
      </c>
      <c r="E40" s="90">
        <f>SUM(E41:E43)</f>
        <v>0</v>
      </c>
      <c r="F40" s="66">
        <f>SUM(F41:F43)</f>
        <v>0</v>
      </c>
      <c r="G40" s="90">
        <f>SUM(G41:G43)</f>
        <v>0</v>
      </c>
      <c r="H40" s="51"/>
      <c r="I40" s="90">
        <f aca="true" t="shared" si="11" ref="I40:AA40">SUM(I41:I43)</f>
        <v>0</v>
      </c>
      <c r="J40" s="90">
        <f t="shared" si="11"/>
        <v>0</v>
      </c>
      <c r="K40" s="90">
        <f t="shared" si="11"/>
        <v>0</v>
      </c>
      <c r="L40" s="90">
        <f t="shared" si="11"/>
        <v>0</v>
      </c>
      <c r="M40" s="90">
        <f t="shared" si="11"/>
        <v>0</v>
      </c>
      <c r="N40" s="75">
        <f t="shared" si="11"/>
        <v>0</v>
      </c>
      <c r="O40" s="90">
        <f t="shared" si="11"/>
        <v>0</v>
      </c>
      <c r="P40" s="90">
        <f t="shared" si="11"/>
        <v>0</v>
      </c>
      <c r="Q40" s="90">
        <f t="shared" si="11"/>
        <v>0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0</v>
      </c>
      <c r="D42" s="129">
        <v>0</v>
      </c>
      <c r="E42" s="129">
        <v>0</v>
      </c>
      <c r="F42" s="60">
        <f>SUM(C42:E42)</f>
        <v>0</v>
      </c>
      <c r="G42" s="129">
        <v>0</v>
      </c>
      <c r="H42" s="127"/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57">
        <f>SUM(K42:M42)</f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60">
        <f>SUM(R42:T42)</f>
        <v>0</v>
      </c>
      <c r="V42" s="129">
        <v>0</v>
      </c>
      <c r="W42" s="129">
        <v>0</v>
      </c>
      <c r="X42" s="129">
        <v>0</v>
      </c>
      <c r="Y42" s="60">
        <f>SUM(V42:X42)</f>
        <v>0</v>
      </c>
      <c r="Z42" s="129">
        <v>0</v>
      </c>
      <c r="AA42" s="130">
        <v>0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0</v>
      </c>
      <c r="D43" s="119">
        <v>0</v>
      </c>
      <c r="E43" s="119">
        <v>0</v>
      </c>
      <c r="F43" s="71">
        <f>SUM(C43:E43)</f>
        <v>0</v>
      </c>
      <c r="G43" s="119">
        <v>0</v>
      </c>
      <c r="H43" s="48"/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83">
        <f>SUM(K43:M43)</f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50</v>
      </c>
      <c r="D45" s="114">
        <f>SUM(D46:D48)</f>
        <v>39</v>
      </c>
      <c r="E45" s="114">
        <f>SUM(E46:E48)</f>
        <v>0</v>
      </c>
      <c r="F45" s="70">
        <f>SUM(F46:F48)</f>
        <v>89</v>
      </c>
      <c r="G45" s="114">
        <f>SUM(G46:G48)</f>
        <v>84</v>
      </c>
      <c r="H45" s="51"/>
      <c r="I45" s="114">
        <f aca="true" t="shared" si="13" ref="I45:AA45">SUM(I46:I48)</f>
        <v>157168.7484931507</v>
      </c>
      <c r="J45" s="114">
        <f t="shared" si="13"/>
        <v>108806.17570275681</v>
      </c>
      <c r="K45" s="114">
        <f t="shared" si="13"/>
        <v>144738.97452054796</v>
      </c>
      <c r="L45" s="114">
        <f t="shared" si="13"/>
        <v>12429.77397260274</v>
      </c>
      <c r="M45" s="114">
        <f t="shared" si="13"/>
        <v>0</v>
      </c>
      <c r="N45" s="15">
        <f t="shared" si="13"/>
        <v>157168.7484931507</v>
      </c>
      <c r="O45" s="114">
        <f t="shared" si="13"/>
        <v>108806.17570275681</v>
      </c>
      <c r="P45" s="114">
        <f t="shared" si="13"/>
        <v>179393.6974665816</v>
      </c>
      <c r="Q45" s="114">
        <f t="shared" si="13"/>
        <v>58637.75403999606</v>
      </c>
      <c r="R45" s="114">
        <f t="shared" si="13"/>
        <v>8227.81</v>
      </c>
      <c r="S45" s="114">
        <f t="shared" si="13"/>
        <v>0</v>
      </c>
      <c r="T45" s="114">
        <f t="shared" si="13"/>
        <v>0</v>
      </c>
      <c r="U45" s="70">
        <f t="shared" si="13"/>
        <v>8227.81</v>
      </c>
      <c r="V45" s="114">
        <f t="shared" si="13"/>
        <v>2489.7209999999995</v>
      </c>
      <c r="W45" s="114">
        <f t="shared" si="13"/>
        <v>0</v>
      </c>
      <c r="X45" s="114">
        <f t="shared" si="13"/>
        <v>0</v>
      </c>
      <c r="Y45" s="70">
        <f t="shared" si="13"/>
        <v>2489.7209999999995</v>
      </c>
      <c r="Z45" s="114">
        <f t="shared" si="13"/>
        <v>58089.36252466179</v>
      </c>
      <c r="AA45" s="115">
        <f t="shared" si="13"/>
        <v>4243.9401913284155</v>
      </c>
      <c r="AC45" s="113">
        <f aca="true" t="shared" si="14" ref="AC45:AL45">SUM(AC46:AC48)</f>
        <v>14300.931857142856</v>
      </c>
      <c r="AD45" s="114">
        <f t="shared" si="14"/>
        <v>12182.275285714284</v>
      </c>
      <c r="AE45" s="114">
        <f t="shared" si="14"/>
        <v>14300.931857142856</v>
      </c>
      <c r="AF45" s="114">
        <f t="shared" si="14"/>
        <v>12182.275285714286</v>
      </c>
      <c r="AG45" s="114">
        <f t="shared" si="14"/>
        <v>8171.961061224489</v>
      </c>
      <c r="AH45" s="114">
        <f t="shared" si="14"/>
        <v>1210.6608979591829</v>
      </c>
      <c r="AI45" s="114">
        <f t="shared" si="14"/>
        <v>0</v>
      </c>
      <c r="AJ45" s="114">
        <f t="shared" si="14"/>
        <v>0</v>
      </c>
      <c r="AK45" s="114">
        <f t="shared" si="14"/>
        <v>105.932828571428</v>
      </c>
      <c r="AL45" s="115">
        <f t="shared" si="14"/>
        <v>105.932828571428</v>
      </c>
    </row>
    <row r="46" spans="1:38" ht="15">
      <c r="A46" s="17"/>
      <c r="B46" s="10" t="s">
        <v>65</v>
      </c>
      <c r="C46" s="35">
        <v>23</v>
      </c>
      <c r="D46" s="132">
        <v>20</v>
      </c>
      <c r="E46" s="132">
        <v>0</v>
      </c>
      <c r="F46" s="61">
        <f>SUM(C46:E46)</f>
        <v>43</v>
      </c>
      <c r="G46" s="132">
        <v>39</v>
      </c>
      <c r="H46" s="49"/>
      <c r="I46" s="132">
        <v>41932.11849315069</v>
      </c>
      <c r="J46" s="132">
        <v>28917.676854304635</v>
      </c>
      <c r="K46" s="132">
        <v>37522.344520547944</v>
      </c>
      <c r="L46" s="132">
        <v>4409.773972602739</v>
      </c>
      <c r="M46" s="132">
        <v>0</v>
      </c>
      <c r="N46" s="58">
        <f>SUM(K46:M46)</f>
        <v>41932.11849315069</v>
      </c>
      <c r="O46" s="132">
        <v>28917.676854304635</v>
      </c>
      <c r="P46" s="132">
        <v>46536.94603414663</v>
      </c>
      <c r="Q46" s="132">
        <v>13893.745688176488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-125.80975641279508</v>
      </c>
      <c r="AA46" s="133">
        <v>-125.80975641279508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12</v>
      </c>
      <c r="D47" s="96">
        <v>0</v>
      </c>
      <c r="E47" s="96">
        <v>0</v>
      </c>
      <c r="F47" s="63">
        <f>SUM(C47:E47)</f>
        <v>12</v>
      </c>
      <c r="G47" s="96">
        <v>10</v>
      </c>
      <c r="H47" s="127"/>
      <c r="I47" s="96">
        <v>11110</v>
      </c>
      <c r="J47" s="96">
        <v>6806.583848452199</v>
      </c>
      <c r="K47" s="96">
        <v>11110</v>
      </c>
      <c r="L47" s="96">
        <v>0</v>
      </c>
      <c r="M47" s="96">
        <v>0</v>
      </c>
      <c r="N47" s="77">
        <f>SUM(K47:M47)</f>
        <v>11110</v>
      </c>
      <c r="O47" s="96">
        <v>6806.583848452199</v>
      </c>
      <c r="P47" s="96">
        <v>10307.720130443025</v>
      </c>
      <c r="Q47" s="96">
        <v>3562.1246628357057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86.05764091072339</v>
      </c>
      <c r="AA47" s="97">
        <v>86.05764091072339</v>
      </c>
      <c r="AC47" s="95">
        <v>4766.977285714285</v>
      </c>
      <c r="AD47" s="96">
        <v>3707.649</v>
      </c>
      <c r="AE47" s="96">
        <v>4766.977285714285</v>
      </c>
      <c r="AF47" s="96">
        <v>3707.649</v>
      </c>
      <c r="AG47" s="96">
        <v>2723.987020408163</v>
      </c>
      <c r="AH47" s="96">
        <v>605.3304489795919</v>
      </c>
      <c r="AI47" s="96">
        <v>0</v>
      </c>
      <c r="AJ47" s="96">
        <v>0</v>
      </c>
      <c r="AK47" s="96">
        <v>52.966414285714</v>
      </c>
      <c r="AL47" s="97">
        <v>52.966414285714</v>
      </c>
    </row>
    <row r="48" spans="1:38" ht="15.75" thickBot="1">
      <c r="A48" s="19"/>
      <c r="B48" s="11" t="s">
        <v>67</v>
      </c>
      <c r="C48" s="33">
        <v>15</v>
      </c>
      <c r="D48" s="119">
        <v>19</v>
      </c>
      <c r="E48" s="119">
        <v>0</v>
      </c>
      <c r="F48" s="71">
        <f>SUM(C48:E48)</f>
        <v>34</v>
      </c>
      <c r="G48" s="119">
        <v>35</v>
      </c>
      <c r="H48" s="127"/>
      <c r="I48" s="119">
        <v>104126.63</v>
      </c>
      <c r="J48" s="119">
        <v>73081.91499999998</v>
      </c>
      <c r="K48" s="119">
        <v>96106.63</v>
      </c>
      <c r="L48" s="119">
        <v>8020</v>
      </c>
      <c r="M48" s="119">
        <v>0</v>
      </c>
      <c r="N48" s="83">
        <f>SUM(K48:M48)</f>
        <v>104126.63</v>
      </c>
      <c r="O48" s="119">
        <v>73081.91499999998</v>
      </c>
      <c r="P48" s="119">
        <v>122549.03130199194</v>
      </c>
      <c r="Q48" s="119">
        <v>41181.88368898387</v>
      </c>
      <c r="R48" s="119">
        <v>8227.81</v>
      </c>
      <c r="S48" s="119">
        <v>0</v>
      </c>
      <c r="T48" s="119">
        <v>0</v>
      </c>
      <c r="U48" s="71">
        <f>SUM(R48:T48)</f>
        <v>8227.81</v>
      </c>
      <c r="V48" s="119">
        <v>2489.7209999999995</v>
      </c>
      <c r="W48" s="119">
        <v>0</v>
      </c>
      <c r="X48" s="119">
        <v>0</v>
      </c>
      <c r="Y48" s="71">
        <f>SUM(V48:X48)</f>
        <v>2489.7209999999995</v>
      </c>
      <c r="Z48" s="119">
        <v>58129.11464016386</v>
      </c>
      <c r="AA48" s="120">
        <v>4283.692306830487</v>
      </c>
      <c r="AC48" s="124">
        <v>9533.95457142857</v>
      </c>
      <c r="AD48" s="119">
        <v>8474.626285714285</v>
      </c>
      <c r="AE48" s="119">
        <v>9533.95457142857</v>
      </c>
      <c r="AF48" s="119">
        <v>8474.626285714286</v>
      </c>
      <c r="AG48" s="119">
        <v>5447.974040816326</v>
      </c>
      <c r="AH48" s="119">
        <v>605.330448979591</v>
      </c>
      <c r="AI48" s="119">
        <v>0</v>
      </c>
      <c r="AJ48" s="119">
        <v>0</v>
      </c>
      <c r="AK48" s="119">
        <v>52.966414285714</v>
      </c>
      <c r="AL48" s="120">
        <v>52.966414285714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66" t="s">
        <v>69</v>
      </c>
      <c r="B50" s="267"/>
      <c r="C50" s="38">
        <f>C11+C16+C17+C20+C21+C24+C28+C29+C30+C33+C34+C37+C38+C39+C40+C44+C45+C49</f>
        <v>41906</v>
      </c>
      <c r="D50" s="15">
        <f aca="true" t="shared" si="15" ref="D50:AL50">D11+D16+D17+D20+D21+D24+D28+D29+D30+D33+D34+D37+D38+D39+D40+D44+D45+D49</f>
        <v>64686</v>
      </c>
      <c r="E50" s="15">
        <f t="shared" si="15"/>
        <v>125</v>
      </c>
      <c r="F50" s="15">
        <f t="shared" si="15"/>
        <v>106717</v>
      </c>
      <c r="G50" s="15">
        <f t="shared" si="15"/>
        <v>56037</v>
      </c>
      <c r="H50" s="15">
        <f t="shared" si="15"/>
        <v>3584</v>
      </c>
      <c r="I50" s="15">
        <f t="shared" si="15"/>
        <v>11378623.033860547</v>
      </c>
      <c r="J50" s="15">
        <f t="shared" si="15"/>
        <v>4077144.1928666895</v>
      </c>
      <c r="K50" s="15">
        <f t="shared" si="15"/>
        <v>8202775.357738123</v>
      </c>
      <c r="L50" s="15">
        <f t="shared" si="15"/>
        <v>2943448.060390696</v>
      </c>
      <c r="M50" s="15">
        <f t="shared" si="15"/>
        <v>21185.599999999995</v>
      </c>
      <c r="N50" s="15">
        <f t="shared" si="15"/>
        <v>11167409.018128818</v>
      </c>
      <c r="O50" s="15">
        <f t="shared" si="15"/>
        <v>3944489.046343552</v>
      </c>
      <c r="P50" s="15">
        <f t="shared" si="15"/>
        <v>11288844.790173039</v>
      </c>
      <c r="Q50" s="15">
        <f t="shared" si="15"/>
        <v>5588440.016949579</v>
      </c>
      <c r="R50" s="15">
        <f t="shared" si="15"/>
        <v>5835239.041553925</v>
      </c>
      <c r="S50" s="15">
        <f t="shared" si="15"/>
        <v>887596.4020080008</v>
      </c>
      <c r="T50" s="15">
        <f t="shared" si="15"/>
        <v>385619.18720000004</v>
      </c>
      <c r="U50" s="15">
        <f t="shared" si="15"/>
        <v>7108454.630761926</v>
      </c>
      <c r="V50" s="15">
        <f t="shared" si="15"/>
        <v>2321019.83561179</v>
      </c>
      <c r="W50" s="15">
        <f t="shared" si="15"/>
        <v>614222.2970220001</v>
      </c>
      <c r="X50" s="15">
        <f t="shared" si="15"/>
        <v>382207.79966</v>
      </c>
      <c r="Y50" s="15">
        <f t="shared" si="15"/>
        <v>3317449.9322937904</v>
      </c>
      <c r="Z50" s="15">
        <f t="shared" si="15"/>
        <v>5157962.248271552</v>
      </c>
      <c r="AA50" s="16">
        <f t="shared" si="15"/>
        <v>3441231.831281745</v>
      </c>
      <c r="AC50" s="55">
        <f t="shared" si="15"/>
        <v>16684.4205</v>
      </c>
      <c r="AD50" s="15">
        <f t="shared" si="15"/>
        <v>13506.435642857141</v>
      </c>
      <c r="AE50" s="15">
        <f t="shared" si="15"/>
        <v>16684.4205</v>
      </c>
      <c r="AF50" s="15">
        <f t="shared" si="15"/>
        <v>13506.435642857143</v>
      </c>
      <c r="AG50" s="15">
        <f t="shared" si="15"/>
        <v>9533.95457142857</v>
      </c>
      <c r="AH50" s="15">
        <f t="shared" si="15"/>
        <v>1815.9913469387748</v>
      </c>
      <c r="AI50" s="15">
        <f t="shared" si="15"/>
        <v>0</v>
      </c>
      <c r="AJ50" s="15">
        <f t="shared" si="15"/>
        <v>0</v>
      </c>
      <c r="AK50" s="15">
        <f t="shared" si="15"/>
        <v>158.899242857142</v>
      </c>
      <c r="AL50" s="16">
        <f t="shared" si="15"/>
        <v>158.899242857142</v>
      </c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Chrdileli</cp:lastModifiedBy>
  <cp:lastPrinted>2017-10-18T12:38:28Z</cp:lastPrinted>
  <dcterms:created xsi:type="dcterms:W3CDTF">1996-10-14T23:33:28Z</dcterms:created>
  <dcterms:modified xsi:type="dcterms:W3CDTF">2018-03-13T08:52:32Z</dcterms:modified>
  <cp:category/>
  <cp:version/>
  <cp:contentType/>
  <cp:contentStatus/>
</cp:coreProperties>
</file>