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<sst xmlns="http://schemas.openxmlformats.org/spreadsheetml/2006/main" count="330" uniqueCount="245">
  <si>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</si>
  <si>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</si>
  <si>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</si>
  <si>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</si>
  <si>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</si>
  <si>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</si>
  <si>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</si>
  <si>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</si>
  <si>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</si>
  <si>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</si>
  <si>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</si>
  <si>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</si>
  <si>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</si>
  <si>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</si>
  <si>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</si>
  <si>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</si>
  <si>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</si>
  <si>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</si>
  <si>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</si>
  <si>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</si>
  <si>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</si>
  <si>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</si>
  <si>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</si>
  <si>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</si>
  <si>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</si>
  <si>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</si>
  <si>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</si>
  <si>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</si>
  <si>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</si>
  <si>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</si>
  <si>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</si>
  <si>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</si>
  <si>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</si>
  <si>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</si>
  <si>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</si>
  <si>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</si>
  <si>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</si>
  <si>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</si>
  <si>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</si>
  <si>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</si>
  <si>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</si>
  <si>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</si>
  <si>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</si>
  <si>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</si>
  <si>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</si>
  <si>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</si>
  <si>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</si>
  <si>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</si>
  <si>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</si>
  <si>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</si>
  <si>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</si>
  <si>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</si>
  <si>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</si>
  <si>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</si>
  <si>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</si>
  <si>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</si>
  <si>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</si>
  <si>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</si>
  <si>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</si>
  <si>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</si>
  <si>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</si>
  <si>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</si>
  <si>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</si>
  <si>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</si>
  <si>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</si>
  <si>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</si>
  <si>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</si>
  <si>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</si>
  <si>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</si>
  <si>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</si>
  <si>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</si>
  <si>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</si>
  <si>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</si>
  <si>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</si>
  <si>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</si>
  <si>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</si>
  <si>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</si>
  <si>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</si>
  <si>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</si>
  <si>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</si>
  <si>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</si>
  <si>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</si>
  <si>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</si>
  <si>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</si>
  <si>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</si>
  <si>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</si>
  <si>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</si>
  <si>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</si>
  <si>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</si>
  <si>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</si>
  <si>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</si>
  <si>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</si>
  <si>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</si>
  <si>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</si>
  <si>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</si>
  <si>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</si>
  <si>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</si>
  <si>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</si>
  <si>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</si>
  <si>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</si>
  <si>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</si>
  <si>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</si>
  <si>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</si>
  <si>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</si>
  <si>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</si>
  <si>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</si>
  <si>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</si>
  <si>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</si>
  <si>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</si>
  <si>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</si>
  <si>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</si>
  <si>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</si>
  <si>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</si>
  <si>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</si>
  <si>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</si>
  <si>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</si>
  <si>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</si>
  <si>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</si>
  <si>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</si>
  <si>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</si>
  <si>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</si>
  <si>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</si>
  <si>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</si>
  <si>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</si>
  <si>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</si>
  <si>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</si>
  <si>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</si>
  <si>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</si>
  <si>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</si>
  <si>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</si>
  <si>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</si>
  <si>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</si>
  <si>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</si>
  <si>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</si>
  <si>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</si>
  <si>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</si>
  <si>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</si>
  <si>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</si>
  <si>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</si>
  <si>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</si>
  <si>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</si>
  <si>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</si>
  <si>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</si>
  <si>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</si>
  <si>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</si>
  <si>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</si>
  <si>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</si>
  <si>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</si>
  <si>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</si>
  <si>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</si>
  <si>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</si>
  <si>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</si>
  <si>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</si>
  <si>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</si>
  <si>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</si>
  <si>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</si>
  <si>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</si>
  <si>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</si>
  <si>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</si>
  <si>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</si>
  <si>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</si>
  <si>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</si>
  <si>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</si>
  <si>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</si>
  <si>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</si>
  <si>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</si>
  <si>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</si>
  <si>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</si>
  <si>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</si>
  <si>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</si>
  <si>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</si>
  <si>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</si>
  <si>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</si>
  <si>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</si>
  <si>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</si>
  <si>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</si>
  <si>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</si>
  <si>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</si>
  <si>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</si>
  <si>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</si>
  <si>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</si>
  <si>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</si>
  <si>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</si>
  <si>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</si>
  <si>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</si>
  <si>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</si>
  <si>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</si>
  <si>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</si>
  <si>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</si>
  <si>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</si>
  <si>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</si>
  <si>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</si>
  <si>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</si>
  <si>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</si>
  <si>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</si>
  <si>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</si>
  <si>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</si>
  <si>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</si>
  <si>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</si>
  <si>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</si>
  <si>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</si>
  <si>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</si>
  <si>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</si>
  <si>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</si>
  <si>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</si>
  <si>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</si>
  <si>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</si>
  <si>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</si>
  <si>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</si>
  <si>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</si>
  <si>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</si>
  <si>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</si>
  <si>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</si>
  <si>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</si>
  <si>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</si>
  <si>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</si>
  <si>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</si>
  <si>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</si>
  <si>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</si>
  <si>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</si>
  <si>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</si>
  <si>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</si>
  <si>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</si>
  <si>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</si>
  <si>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</si>
  <si>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</si>
  <si>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</si>
  <si>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</si>
  <si>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</si>
  <si>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</si>
  <si>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</si>
  <si>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</si>
  <si>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</si>
  <si>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</si>
  <si>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</si>
  <si>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</si>
  <si>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</si>
  <si>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</si>
  <si>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</si>
  <si>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</si>
  <si>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</si>
  <si>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</si>
  <si>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ევროინს ჯორჯია"</t>
  </si>
  <si>
    <t>ანგარიშგების პერიოდი: 01/01/2018 - 31/12/2018</t>
  </si>
  <si>
    <t>ანგარიშგების თარიღი: 31/12/2018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</si>
</sst>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2" t="s">
        <v>244</v>
      </c>
      <c r="C3" s="242"/>
      <c r="D3" s="242"/>
      <c r="E3" s="242"/>
    </row>
    <row r="4" spans="2:3" ht="15">
      <c r="B4" s="139"/>
      <c r="C4" s="139"/>
    </row>
    <row r="5" spans="2:5" ht="18" customHeight="1">
      <c r="B5" s="140"/>
      <c r="C5" s="243" t="s">
        <v>84</v>
      </c>
      <c r="D5" s="244"/>
      <c r="E5" s="244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5" t="s">
        <v>89</v>
      </c>
      <c r="D9" s="245"/>
      <c r="E9" s="245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393061.416299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5074203.560625863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32343.987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613826.9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0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3455707.003700597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1623777.7685546302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18204.66999999997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0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1976237.50040935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8471915.81980669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474728.83402279555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1478628.1097236983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22024.330450046025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2116692.1592192985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805755.3712307427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26557107.43104271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5" t="s">
        <v>127</v>
      </c>
      <c r="D30" s="245"/>
      <c r="E30" s="245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13229049.730116405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2061256.5181996857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16134.865208334182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205728.8459146733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1088573.6689793502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16600743.628418447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5" t="s">
        <v>150</v>
      </c>
      <c r="D43" s="245"/>
      <c r="E43" s="245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3238284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4378122.989472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3243722.743146269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-903765.9299940086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9956363.80262426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26557107.43104271</v>
      </c>
    </row>
    <row r="52" s="187" customFormat="1" ht="15"/>
    <row r="53" s="187" customFormat="1" ht="15"/>
    <row r="54" spans="3:5" ht="15">
      <c r="C54" s="240"/>
      <c r="D54" s="240"/>
      <c r="E54" s="240"/>
    </row>
    <row r="55" spans="3:5" ht="15">
      <c r="C55" s="241"/>
      <c r="D55" s="241"/>
      <c r="E55" s="241"/>
    </row>
    <row r="56" spans="3:5" ht="15">
      <c r="C56" s="240"/>
      <c r="D56" s="240"/>
      <c r="E56" s="240"/>
    </row>
    <row r="57" spans="3:5" ht="15">
      <c r="C57" s="241"/>
      <c r="D57" s="241"/>
      <c r="E57" s="241"/>
    </row>
    <row r="58" spans="3:5" ht="15" customHeight="1">
      <c r="C58" s="240"/>
      <c r="D58" s="240"/>
      <c r="E58" s="240"/>
    </row>
    <row r="59" spans="3:5" ht="15">
      <c r="C59" s="241"/>
      <c r="D59" s="241"/>
      <c r="E59" s="241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37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39" t="s">
        <v>242</v>
      </c>
      <c r="C1" s="156"/>
      <c r="D1" s="189"/>
      <c r="E1" s="234" t="s">
        <v>238</v>
      </c>
    </row>
    <row r="2" spans="2:5" ht="15" customHeight="1">
      <c r="B2" s="246" t="s">
        <v>243</v>
      </c>
      <c r="C2" s="246"/>
      <c r="D2" s="246"/>
      <c r="E2" s="246"/>
    </row>
    <row r="3" ht="15" customHeight="1"/>
    <row r="4" spans="4:5" s="190" customFormat="1" ht="12.75" customHeight="1">
      <c r="D4" s="247" t="s">
        <v>167</v>
      </c>
      <c r="E4" s="247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8" t="s">
        <v>168</v>
      </c>
      <c r="D8" s="248"/>
      <c r="E8" s="248"/>
    </row>
    <row r="9" spans="2:5" ht="15" customHeight="1">
      <c r="B9" s="196" t="s">
        <v>90</v>
      </c>
      <c r="C9" s="197">
        <v>1</v>
      </c>
      <c r="D9" s="198" t="s">
        <v>169</v>
      </c>
      <c r="E9" s="199">
        <v>10507654.77446014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2880644.370960537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-539195.2391429978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-327135.08259093395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7839070.5600516675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8336818.708591531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2604318.388722791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-2471747.6961138826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-1857086.6626917939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179038.37000000005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4938800.916446651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-494380.1193911162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2405889.5242139</v>
      </c>
    </row>
    <row r="23" spans="3:5" ht="9" customHeight="1">
      <c r="C23" s="171"/>
      <c r="D23" s="210"/>
      <c r="E23" s="173"/>
    </row>
    <row r="24" spans="3:5" ht="15" customHeight="1" thickBot="1">
      <c r="C24" s="248" t="s">
        <v>183</v>
      </c>
      <c r="D24" s="248"/>
      <c r="E24" s="248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372653.92012876517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-30844.61558055297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-17258.464927316694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-52369.44233366817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368387.55830296664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23149.03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778.08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-28540.197269884215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-23175.53499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0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17006.287720115783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-164711.02533396299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186670.24524888786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2592559.7694627875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8" t="s">
        <v>194</v>
      </c>
      <c r="E45" s="248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8" t="s">
        <v>199</v>
      </c>
      <c r="D51" s="248"/>
      <c r="E51" s="248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178918.44154456162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2902.665500000003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2976.33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0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68408.17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464.5130220359552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253670.12006659753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9" t="s">
        <v>215</v>
      </c>
      <c r="D63" s="249"/>
      <c r="E63" s="249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2333207.28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1682073.6939865919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14882.45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138284.82120317506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64181.72832060888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262865.63714266877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-1123534.4468383216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-219768.51684431298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-903765.9299940086</v>
      </c>
    </row>
    <row r="75" ht="15">
      <c r="D75" s="231"/>
    </row>
    <row r="76" spans="3:5" ht="15">
      <c r="C76" s="240"/>
      <c r="D76" s="240"/>
      <c r="E76" s="240"/>
    </row>
    <row r="77" spans="3:5" ht="15">
      <c r="C77" s="241"/>
      <c r="D77" s="241"/>
      <c r="E77" s="241"/>
    </row>
    <row r="78" spans="3:5" ht="15">
      <c r="C78" s="240"/>
      <c r="D78" s="240"/>
      <c r="E78" s="240"/>
    </row>
    <row r="79" spans="3:5" ht="15">
      <c r="C79" s="241"/>
      <c r="D79" s="241"/>
      <c r="E79" s="241"/>
    </row>
    <row r="80" spans="3:5" ht="15">
      <c r="C80" s="240"/>
      <c r="D80" s="240"/>
      <c r="E80" s="240"/>
    </row>
    <row r="81" spans="3:5" ht="15">
      <c r="C81" s="241"/>
      <c r="D81" s="241"/>
      <c r="E81" s="241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7109375" style="5" bestFit="1" customWidth="1"/>
    <col min="4" max="4" width="8.8515625" style="5" customWidth="1"/>
    <col min="5" max="5" width="5.00390625" style="5" bestFit="1" customWidth="1"/>
    <col min="6" max="6" width="8.7109375" style="5" bestFit="1" customWidth="1"/>
    <col min="7" max="7" width="13.28125" style="5" customWidth="1"/>
    <col min="8" max="8" width="19.140625" style="5" customWidth="1"/>
    <col min="9" max="9" width="10.421875" style="5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7.7109375" style="5" bestFit="1" customWidth="1"/>
    <col min="14" max="14" width="11.8515625" style="5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10.00390625" style="5" customWidth="1"/>
    <col min="20" max="20" width="8.421875" style="5" bestFit="1" customWidth="1"/>
    <col min="21" max="21" width="10.28125" style="5" bestFit="1" customWidth="1"/>
    <col min="22" max="22" width="9.8515625" style="5" bestFit="1" customWidth="1"/>
    <col min="23" max="23" width="9.8515625" style="5" customWidth="1"/>
    <col min="24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9" t="s">
        <v>236</v>
      </c>
      <c r="B1" s="269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9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243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1" t="s">
        <v>82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83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15.75" customHeight="1" thickBot="1">
      <c r="A7" s="137"/>
      <c r="B7" s="137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0" t="s">
        <v>23</v>
      </c>
      <c r="B8" s="265" t="s">
        <v>70</v>
      </c>
      <c r="C8" s="276" t="s">
        <v>22</v>
      </c>
      <c r="D8" s="254"/>
      <c r="E8" s="254"/>
      <c r="F8" s="254"/>
      <c r="G8" s="254"/>
      <c r="H8" s="266" t="s">
        <v>239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5"/>
      <c r="AC8" s="253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5"/>
    </row>
    <row r="9" spans="1:38" s="1" customFormat="1" ht="50.25" customHeight="1">
      <c r="A9" s="271"/>
      <c r="B9" s="273"/>
      <c r="C9" s="275" t="s">
        <v>15</v>
      </c>
      <c r="D9" s="252"/>
      <c r="E9" s="252"/>
      <c r="F9" s="252"/>
      <c r="G9" s="12" t="s">
        <v>16</v>
      </c>
      <c r="H9" s="267"/>
      <c r="I9" s="250" t="s">
        <v>0</v>
      </c>
      <c r="J9" s="250" t="s">
        <v>1</v>
      </c>
      <c r="K9" s="252" t="s">
        <v>0</v>
      </c>
      <c r="L9" s="252"/>
      <c r="M9" s="252"/>
      <c r="N9" s="252"/>
      <c r="O9" s="12" t="s">
        <v>1</v>
      </c>
      <c r="P9" s="250" t="s">
        <v>80</v>
      </c>
      <c r="Q9" s="250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50" t="s">
        <v>17</v>
      </c>
      <c r="AA9" s="257" t="s">
        <v>18</v>
      </c>
      <c r="AC9" s="25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57" t="s">
        <v>18</v>
      </c>
    </row>
    <row r="10" spans="1:38" s="1" customFormat="1" ht="102.75" customHeight="1" thickBot="1">
      <c r="A10" s="272"/>
      <c r="B10" s="274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58"/>
      <c r="AC10" s="256"/>
      <c r="AD10" s="251"/>
      <c r="AE10" s="251"/>
      <c r="AF10" s="251"/>
      <c r="AG10" s="251"/>
      <c r="AH10" s="251"/>
      <c r="AI10" s="251"/>
      <c r="AJ10" s="251"/>
      <c r="AK10" s="251"/>
      <c r="AL10" s="258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9599</v>
      </c>
      <c r="D11" s="90">
        <f t="shared" si="0"/>
        <v>5714</v>
      </c>
      <c r="E11" s="90">
        <f t="shared" si="0"/>
        <v>0</v>
      </c>
      <c r="F11" s="90">
        <f t="shared" si="0"/>
        <v>15313</v>
      </c>
      <c r="G11" s="90">
        <f t="shared" si="0"/>
        <v>11060</v>
      </c>
      <c r="H11" s="47"/>
      <c r="I11" s="90">
        <f t="shared" si="0"/>
        <v>401540.95153660444</v>
      </c>
      <c r="J11" s="90">
        <f t="shared" si="0"/>
        <v>31669.539210057334</v>
      </c>
      <c r="K11" s="90">
        <f t="shared" si="0"/>
        <v>52567.829803945126</v>
      </c>
      <c r="L11" s="90">
        <f t="shared" si="0"/>
        <v>320086.09032482</v>
      </c>
      <c r="M11" s="90">
        <f t="shared" si="0"/>
        <v>0</v>
      </c>
      <c r="N11" s="75">
        <f>SUM(N12:N15)</f>
        <v>372653.92012876517</v>
      </c>
      <c r="O11" s="90">
        <f t="shared" si="0"/>
        <v>-30844.61558055297</v>
      </c>
      <c r="P11" s="90">
        <f t="shared" si="0"/>
        <v>389912.38505608187</v>
      </c>
      <c r="Q11" s="90">
        <f t="shared" si="0"/>
        <v>368387.5583029667</v>
      </c>
      <c r="R11" s="90">
        <f t="shared" si="0"/>
        <v>1000</v>
      </c>
      <c r="S11" s="90">
        <f t="shared" si="0"/>
        <v>22149.03</v>
      </c>
      <c r="T11" s="90">
        <f t="shared" si="0"/>
        <v>0</v>
      </c>
      <c r="U11" s="66">
        <f t="shared" si="0"/>
        <v>23149.03</v>
      </c>
      <c r="V11" s="90">
        <f t="shared" si="0"/>
        <v>1000</v>
      </c>
      <c r="W11" s="90">
        <f t="shared" si="0"/>
        <v>21370.949999999997</v>
      </c>
      <c r="X11" s="90">
        <f t="shared" si="0"/>
        <v>0</v>
      </c>
      <c r="Y11" s="66">
        <f>SUM(Y12:Y15)</f>
        <v>22370.949999999997</v>
      </c>
      <c r="Z11" s="90">
        <f t="shared" si="0"/>
        <v>-5391.16726988421</v>
      </c>
      <c r="AA11" s="91">
        <f t="shared" si="0"/>
        <v>17006.28772011579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9599</v>
      </c>
      <c r="D12" s="93">
        <v>5714</v>
      </c>
      <c r="E12" s="93">
        <v>0</v>
      </c>
      <c r="F12" s="62">
        <f>SUM(C12:E12)</f>
        <v>15313</v>
      </c>
      <c r="G12" s="93">
        <v>11060</v>
      </c>
      <c r="H12" s="46"/>
      <c r="I12" s="93">
        <v>401540.95153660444</v>
      </c>
      <c r="J12" s="93">
        <v>31669.539210057334</v>
      </c>
      <c r="K12" s="93">
        <v>52567.829803945126</v>
      </c>
      <c r="L12" s="93">
        <v>320086.09032482</v>
      </c>
      <c r="M12" s="93">
        <v>0</v>
      </c>
      <c r="N12" s="76">
        <f>SUM(K12:M12)</f>
        <v>372653.92012876517</v>
      </c>
      <c r="O12" s="93">
        <v>-30844.61558055297</v>
      </c>
      <c r="P12" s="93">
        <v>389912.38505608187</v>
      </c>
      <c r="Q12" s="93">
        <v>368387.5583029667</v>
      </c>
      <c r="R12" s="93">
        <v>1000</v>
      </c>
      <c r="S12" s="93">
        <v>22149.03</v>
      </c>
      <c r="T12" s="93">
        <v>0</v>
      </c>
      <c r="U12" s="62">
        <f>SUM(R12:T12)</f>
        <v>23149.03</v>
      </c>
      <c r="V12" s="93">
        <v>1000</v>
      </c>
      <c r="W12" s="93">
        <v>21370.949999999997</v>
      </c>
      <c r="X12" s="93">
        <v>0</v>
      </c>
      <c r="Y12" s="62">
        <f>SUM(V12:X12)</f>
        <v>22370.949999999997</v>
      </c>
      <c r="Z12" s="93">
        <v>-5391.16726988421</v>
      </c>
      <c r="AA12" s="94">
        <v>17006.28772011579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7102</v>
      </c>
      <c r="D16" s="102">
        <v>31483</v>
      </c>
      <c r="E16" s="102">
        <v>0</v>
      </c>
      <c r="F16" s="65">
        <f>SUM(C16:E16)</f>
        <v>38585</v>
      </c>
      <c r="G16" s="102">
        <v>8069</v>
      </c>
      <c r="H16" s="47"/>
      <c r="I16" s="102">
        <v>707356.312126418</v>
      </c>
      <c r="J16" s="102">
        <v>6670.14084823567</v>
      </c>
      <c r="K16" s="102">
        <v>10905.604352199658</v>
      </c>
      <c r="L16" s="102">
        <v>696287.4561500009</v>
      </c>
      <c r="M16" s="102">
        <v>0</v>
      </c>
      <c r="N16" s="79">
        <f>SUM(K16:M16)</f>
        <v>707193.0605022006</v>
      </c>
      <c r="O16" s="102">
        <v>6670.140848235667</v>
      </c>
      <c r="P16" s="102">
        <v>716652.861754482</v>
      </c>
      <c r="Q16" s="102">
        <v>712128.2821229999</v>
      </c>
      <c r="R16" s="102">
        <v>653.9</v>
      </c>
      <c r="S16" s="102">
        <v>41342.81</v>
      </c>
      <c r="T16" s="102">
        <v>0</v>
      </c>
      <c r="U16" s="65">
        <f>SUM(R16:T16)</f>
        <v>41996.71</v>
      </c>
      <c r="V16" s="102">
        <v>653.9</v>
      </c>
      <c r="W16" s="102">
        <v>41342.81</v>
      </c>
      <c r="X16" s="102">
        <v>0</v>
      </c>
      <c r="Y16" s="65">
        <f>SUM(V16:X16)</f>
        <v>41996.71</v>
      </c>
      <c r="Z16" s="102">
        <v>14889.842579079901</v>
      </c>
      <c r="AA16" s="103">
        <v>14889.842579079901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6694</v>
      </c>
      <c r="D17" s="90">
        <f>SUM(D18:D19)</f>
        <v>951</v>
      </c>
      <c r="E17" s="90">
        <f>SUM(E18:E19)</f>
        <v>26</v>
      </c>
      <c r="F17" s="66">
        <f>SUM(F18:F19)</f>
        <v>7671</v>
      </c>
      <c r="G17" s="90">
        <f>SUM(G18:G19)</f>
        <v>6006</v>
      </c>
      <c r="H17" s="50"/>
      <c r="I17" s="90">
        <f aca="true" t="shared" si="1" ref="I17:AA17">SUM(I18:I19)</f>
        <v>115545.76145422363</v>
      </c>
      <c r="J17" s="90">
        <f t="shared" si="1"/>
        <v>19064.5736877995</v>
      </c>
      <c r="K17" s="90">
        <f t="shared" si="1"/>
        <v>54984.624063462135</v>
      </c>
      <c r="L17" s="90">
        <f t="shared" si="1"/>
        <v>37704.860664841675</v>
      </c>
      <c r="M17" s="90">
        <f t="shared" si="1"/>
        <v>814.5620547945206</v>
      </c>
      <c r="N17" s="75">
        <f t="shared" si="1"/>
        <v>93504.04678309834</v>
      </c>
      <c r="O17" s="90">
        <f t="shared" si="1"/>
        <v>-1435.8844239421596</v>
      </c>
      <c r="P17" s="90">
        <f t="shared" si="1"/>
        <v>110292.6362682927</v>
      </c>
      <c r="Q17" s="90">
        <f t="shared" si="1"/>
        <v>79299.91416430488</v>
      </c>
      <c r="R17" s="90">
        <f t="shared" si="1"/>
        <v>0</v>
      </c>
      <c r="S17" s="90">
        <f t="shared" si="1"/>
        <v>5853.76</v>
      </c>
      <c r="T17" s="90">
        <f t="shared" si="1"/>
        <v>0</v>
      </c>
      <c r="U17" s="66">
        <f t="shared" si="1"/>
        <v>5853.76</v>
      </c>
      <c r="V17" s="90">
        <f t="shared" si="1"/>
        <v>0</v>
      </c>
      <c r="W17" s="90">
        <f t="shared" si="1"/>
        <v>5853.76</v>
      </c>
      <c r="X17" s="90">
        <f t="shared" si="1"/>
        <v>0</v>
      </c>
      <c r="Y17" s="66">
        <f t="shared" si="1"/>
        <v>5853.76</v>
      </c>
      <c r="Z17" s="90">
        <f t="shared" si="1"/>
        <v>-14218.354895270253</v>
      </c>
      <c r="AA17" s="91">
        <f t="shared" si="1"/>
        <v>-88.35489527025356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6181</v>
      </c>
      <c r="D18" s="105">
        <v>27</v>
      </c>
      <c r="E18" s="105">
        <v>0</v>
      </c>
      <c r="F18" s="67">
        <f>SUM(C18:E18)</f>
        <v>6208</v>
      </c>
      <c r="G18" s="105">
        <v>4677</v>
      </c>
      <c r="H18" s="49"/>
      <c r="I18" s="105">
        <v>32837.0710835547</v>
      </c>
      <c r="J18" s="105">
        <v>11538.5852887584</v>
      </c>
      <c r="K18" s="105">
        <v>31069.8835326448</v>
      </c>
      <c r="L18" s="105">
        <v>1064.297252</v>
      </c>
      <c r="M18" s="105">
        <v>0</v>
      </c>
      <c r="N18" s="80">
        <f>SUM(K18:M18)</f>
        <v>32134.1807846448</v>
      </c>
      <c r="O18" s="105">
        <v>11538.585288758422</v>
      </c>
      <c r="P18" s="105">
        <v>30080.938552795742</v>
      </c>
      <c r="Q18" s="105">
        <v>21610.193013119697</v>
      </c>
      <c r="R18" s="105">
        <v>0</v>
      </c>
      <c r="S18" s="105">
        <v>5000</v>
      </c>
      <c r="T18" s="105">
        <v>0</v>
      </c>
      <c r="U18" s="67">
        <f>SUM(R18:T18)</f>
        <v>5000</v>
      </c>
      <c r="V18" s="105">
        <v>0</v>
      </c>
      <c r="W18" s="105">
        <v>5000</v>
      </c>
      <c r="X18" s="105">
        <v>0</v>
      </c>
      <c r="Y18" s="67">
        <f>SUM(V18:X18)</f>
        <v>5000</v>
      </c>
      <c r="Z18" s="105">
        <v>-16566.4010505593</v>
      </c>
      <c r="AA18" s="106">
        <v>-2436.4010505592996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513</v>
      </c>
      <c r="D19" s="108">
        <v>924</v>
      </c>
      <c r="E19" s="108">
        <v>26</v>
      </c>
      <c r="F19" s="68">
        <f>SUM(C19:E19)</f>
        <v>1463</v>
      </c>
      <c r="G19" s="108">
        <v>1329</v>
      </c>
      <c r="H19" s="48"/>
      <c r="I19" s="108">
        <v>82708.69037066893</v>
      </c>
      <c r="J19" s="108">
        <v>7525.9883990411</v>
      </c>
      <c r="K19" s="108">
        <v>23914.740530817337</v>
      </c>
      <c r="L19" s="108">
        <v>36640.56341284168</v>
      </c>
      <c r="M19" s="108">
        <v>814.5620547945206</v>
      </c>
      <c r="N19" s="81">
        <f>SUM(K19:M19)</f>
        <v>61369.86599845354</v>
      </c>
      <c r="O19" s="108">
        <v>-12974.469712700582</v>
      </c>
      <c r="P19" s="108">
        <v>80211.69771549695</v>
      </c>
      <c r="Q19" s="108">
        <v>57689.72115118518</v>
      </c>
      <c r="R19" s="108">
        <v>0</v>
      </c>
      <c r="S19" s="108">
        <v>853.76</v>
      </c>
      <c r="T19" s="108">
        <v>0</v>
      </c>
      <c r="U19" s="68">
        <f>SUM(R19:T19)</f>
        <v>853.76</v>
      </c>
      <c r="V19" s="108">
        <v>0</v>
      </c>
      <c r="W19" s="108">
        <v>853.76</v>
      </c>
      <c r="X19" s="108">
        <v>0</v>
      </c>
      <c r="Y19" s="68">
        <f>SUM(V19:X19)</f>
        <v>853.76</v>
      </c>
      <c r="Z19" s="108">
        <v>2348.046155289046</v>
      </c>
      <c r="AA19" s="109">
        <v>2348.046155289046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16438</v>
      </c>
      <c r="D20" s="111">
        <v>56</v>
      </c>
      <c r="E20" s="111">
        <v>0</v>
      </c>
      <c r="F20" s="69">
        <f>SUM(C20:E20)</f>
        <v>16494</v>
      </c>
      <c r="G20" s="111">
        <v>11507</v>
      </c>
      <c r="H20" s="47"/>
      <c r="I20" s="111">
        <v>3796520.6999762426</v>
      </c>
      <c r="J20" s="111">
        <v>2292345.628225108</v>
      </c>
      <c r="K20" s="111">
        <v>3672612.844623561</v>
      </c>
      <c r="L20" s="111">
        <v>31699.600000000002</v>
      </c>
      <c r="M20" s="111">
        <v>0</v>
      </c>
      <c r="N20" s="82">
        <f>SUM(K20:M20)</f>
        <v>3704312.444623561</v>
      </c>
      <c r="O20" s="111">
        <v>2292345.628225108</v>
      </c>
      <c r="P20" s="111">
        <v>3728080.293761518</v>
      </c>
      <c r="Q20" s="111">
        <v>2362346.2760159886</v>
      </c>
      <c r="R20" s="111">
        <v>4052559.46</v>
      </c>
      <c r="S20" s="111">
        <v>14614.887299999999</v>
      </c>
      <c r="T20" s="111">
        <v>187420.83290000074</v>
      </c>
      <c r="U20" s="69">
        <f>SUM(R20:T20)</f>
        <v>4254595.180200001</v>
      </c>
      <c r="V20" s="111">
        <v>3601684.61</v>
      </c>
      <c r="W20" s="111">
        <v>14069.984459999998</v>
      </c>
      <c r="X20" s="111">
        <v>187130.05154000074</v>
      </c>
      <c r="Y20" s="69">
        <f>SUM(V20:X20)</f>
        <v>3802884.6460000006</v>
      </c>
      <c r="Z20" s="111">
        <v>3291108.0784651134</v>
      </c>
      <c r="AA20" s="112">
        <v>3257680.199665083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821</v>
      </c>
      <c r="D21" s="90">
        <f t="shared" si="3"/>
        <v>2088</v>
      </c>
      <c r="E21" s="90">
        <f t="shared" si="3"/>
        <v>38</v>
      </c>
      <c r="F21" s="66">
        <f t="shared" si="3"/>
        <v>2947</v>
      </c>
      <c r="G21" s="90">
        <f t="shared" si="3"/>
        <v>2593</v>
      </c>
      <c r="H21" s="90">
        <f t="shared" si="3"/>
        <v>3012</v>
      </c>
      <c r="I21" s="90">
        <f t="shared" si="3"/>
        <v>2218616.09522253</v>
      </c>
      <c r="J21" s="90">
        <f t="shared" si="3"/>
        <v>108176.37282427498</v>
      </c>
      <c r="K21" s="90">
        <f t="shared" si="3"/>
        <v>602084.2309811765</v>
      </c>
      <c r="L21" s="90">
        <f t="shared" si="3"/>
        <v>1538093.1658119482</v>
      </c>
      <c r="M21" s="90">
        <f t="shared" si="3"/>
        <v>29393.550684931506</v>
      </c>
      <c r="N21" s="75">
        <f t="shared" si="3"/>
        <v>2169570.9474780564</v>
      </c>
      <c r="O21" s="90">
        <f t="shared" si="3"/>
        <v>105156.2930651276</v>
      </c>
      <c r="P21" s="90">
        <f t="shared" si="3"/>
        <v>1867379.5891931786</v>
      </c>
      <c r="Q21" s="90">
        <f t="shared" si="3"/>
        <v>1765905.9048501211</v>
      </c>
      <c r="R21" s="90">
        <f t="shared" si="3"/>
        <v>517981.4746124049</v>
      </c>
      <c r="S21" s="90">
        <f t="shared" si="3"/>
        <v>1034563.2227495951</v>
      </c>
      <c r="T21" s="90">
        <f t="shared" si="3"/>
        <v>14675.2</v>
      </c>
      <c r="U21" s="66">
        <f t="shared" si="3"/>
        <v>1567219.8973619998</v>
      </c>
      <c r="V21" s="90">
        <f t="shared" si="3"/>
        <v>506544.2746124049</v>
      </c>
      <c r="W21" s="90">
        <f t="shared" si="3"/>
        <v>1008926.9855859587</v>
      </c>
      <c r="X21" s="90">
        <f t="shared" si="3"/>
        <v>14675.2</v>
      </c>
      <c r="Y21" s="66">
        <f t="shared" si="3"/>
        <v>1530146.4601983635</v>
      </c>
      <c r="Z21" s="90">
        <f t="shared" si="3"/>
        <v>1409206.336309272</v>
      </c>
      <c r="AA21" s="91">
        <f t="shared" si="3"/>
        <v>1373984.2743796357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821</v>
      </c>
      <c r="D22" s="93">
        <v>2088</v>
      </c>
      <c r="E22" s="93">
        <v>38</v>
      </c>
      <c r="F22" s="62">
        <f>SUM(C22:E22)</f>
        <v>2947</v>
      </c>
      <c r="G22" s="93">
        <v>2593</v>
      </c>
      <c r="H22" s="93">
        <v>3012</v>
      </c>
      <c r="I22" s="93">
        <v>2218616.09522253</v>
      </c>
      <c r="J22" s="93">
        <v>108176.37282427498</v>
      </c>
      <c r="K22" s="93">
        <v>602084.2309811765</v>
      </c>
      <c r="L22" s="93">
        <v>1538093.1658119482</v>
      </c>
      <c r="M22" s="93">
        <v>29393.550684931506</v>
      </c>
      <c r="N22" s="76">
        <f>SUM(K22:M22)</f>
        <v>2169570.9474780564</v>
      </c>
      <c r="O22" s="93">
        <v>105156.2930651276</v>
      </c>
      <c r="P22" s="93">
        <v>1867379.5891931786</v>
      </c>
      <c r="Q22" s="93">
        <v>1765905.9048501211</v>
      </c>
      <c r="R22" s="93">
        <v>517981.4746124049</v>
      </c>
      <c r="S22" s="93">
        <v>1034563.2227495951</v>
      </c>
      <c r="T22" s="93">
        <v>14675.2</v>
      </c>
      <c r="U22" s="62">
        <f>SUM(R22:T22)</f>
        <v>1567219.8973619998</v>
      </c>
      <c r="V22" s="93">
        <v>506544.2746124049</v>
      </c>
      <c r="W22" s="93">
        <v>1008926.9855859587</v>
      </c>
      <c r="X22" s="93">
        <v>14675.2</v>
      </c>
      <c r="Y22" s="62">
        <f>SUM(V22:X22)</f>
        <v>1530146.4601983635</v>
      </c>
      <c r="Z22" s="93">
        <v>1409206.336309272</v>
      </c>
      <c r="AA22" s="94">
        <v>1373984.2743796357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13635</v>
      </c>
      <c r="D24" s="114">
        <f t="shared" si="5"/>
        <v>710112</v>
      </c>
      <c r="E24" s="114">
        <f t="shared" si="5"/>
        <v>26</v>
      </c>
      <c r="F24" s="70">
        <f t="shared" si="5"/>
        <v>723773</v>
      </c>
      <c r="G24" s="114">
        <f t="shared" si="5"/>
        <v>56772</v>
      </c>
      <c r="H24" s="114">
        <f t="shared" si="5"/>
        <v>723921</v>
      </c>
      <c r="I24" s="114">
        <f t="shared" si="5"/>
        <v>2265580.168931685</v>
      </c>
      <c r="J24" s="114">
        <f t="shared" si="5"/>
        <v>57973.628952283114</v>
      </c>
      <c r="K24" s="114">
        <f t="shared" si="5"/>
        <v>282262.3643329851</v>
      </c>
      <c r="L24" s="114">
        <f t="shared" si="5"/>
        <v>1975022.4187164917</v>
      </c>
      <c r="M24" s="114">
        <f t="shared" si="5"/>
        <v>1777.429315068493</v>
      </c>
      <c r="N24" s="15">
        <f t="shared" si="5"/>
        <v>2259062.212364545</v>
      </c>
      <c r="O24" s="114">
        <f t="shared" si="5"/>
        <v>57910.56527420092</v>
      </c>
      <c r="P24" s="114">
        <f t="shared" si="5"/>
        <v>2078002.55011886</v>
      </c>
      <c r="Q24" s="114">
        <f t="shared" si="5"/>
        <v>2020332.643106714</v>
      </c>
      <c r="R24" s="114">
        <f t="shared" si="5"/>
        <v>29762.525196078434</v>
      </c>
      <c r="S24" s="114">
        <f t="shared" si="5"/>
        <v>140644.26713345098</v>
      </c>
      <c r="T24" s="114">
        <f t="shared" si="5"/>
        <v>0</v>
      </c>
      <c r="U24" s="70">
        <f t="shared" si="5"/>
        <v>170406.7923295294</v>
      </c>
      <c r="V24" s="114">
        <f t="shared" si="5"/>
        <v>29762.525196078434</v>
      </c>
      <c r="W24" s="114">
        <f t="shared" si="5"/>
        <v>140644.26713345098</v>
      </c>
      <c r="X24" s="114">
        <f t="shared" si="5"/>
        <v>0</v>
      </c>
      <c r="Y24" s="70">
        <f t="shared" si="5"/>
        <v>170406.7923295294</v>
      </c>
      <c r="Z24" s="114">
        <f t="shared" si="5"/>
        <v>318468.20946584706</v>
      </c>
      <c r="AA24" s="115">
        <f t="shared" si="5"/>
        <v>316811.3502065878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12893</v>
      </c>
      <c r="D25" s="93">
        <v>708143</v>
      </c>
      <c r="E25" s="93">
        <v>0</v>
      </c>
      <c r="F25" s="62">
        <f>SUM(C25:E25)</f>
        <v>721036</v>
      </c>
      <c r="G25" s="93">
        <v>54339</v>
      </c>
      <c r="H25" s="93">
        <v>721036</v>
      </c>
      <c r="I25" s="93">
        <v>1859142.1705882354</v>
      </c>
      <c r="J25" s="93">
        <v>0</v>
      </c>
      <c r="K25" s="93">
        <v>85095.92156862745</v>
      </c>
      <c r="L25" s="93">
        <v>1774046.249019608</v>
      </c>
      <c r="M25" s="93">
        <v>0</v>
      </c>
      <c r="N25" s="76">
        <f>SUM(K25:M25)</f>
        <v>1859142.1705882354</v>
      </c>
      <c r="O25" s="93">
        <v>0</v>
      </c>
      <c r="P25" s="93">
        <v>1733002.6511963904</v>
      </c>
      <c r="Q25" s="93">
        <v>1733002.6511963904</v>
      </c>
      <c r="R25" s="93">
        <v>3010.835196078431</v>
      </c>
      <c r="S25" s="93">
        <v>56764.75713345098</v>
      </c>
      <c r="T25" s="93">
        <v>0</v>
      </c>
      <c r="U25" s="62">
        <f>SUM(R25:T25)</f>
        <v>59775.592329529405</v>
      </c>
      <c r="V25" s="93">
        <v>3010.835196078431</v>
      </c>
      <c r="W25" s="93">
        <v>56764.75713345098</v>
      </c>
      <c r="X25" s="93">
        <v>0</v>
      </c>
      <c r="Y25" s="62">
        <f>SUM(V25:X25)</f>
        <v>59775.592329529405</v>
      </c>
      <c r="Z25" s="93">
        <v>208669.25110403984</v>
      </c>
      <c r="AA25" s="94">
        <v>208669.25110403984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728</v>
      </c>
      <c r="D26" s="129">
        <v>1969</v>
      </c>
      <c r="E26" s="129">
        <v>26</v>
      </c>
      <c r="F26" s="60">
        <f>SUM(C26:E26)</f>
        <v>2723</v>
      </c>
      <c r="G26" s="129">
        <v>2421</v>
      </c>
      <c r="H26" s="129">
        <v>2885</v>
      </c>
      <c r="I26" s="129">
        <v>330769.2426722168</v>
      </c>
      <c r="J26" s="129">
        <v>6355.373450000004</v>
      </c>
      <c r="K26" s="129">
        <v>121497.68709312474</v>
      </c>
      <c r="L26" s="129">
        <v>200976.16969688368</v>
      </c>
      <c r="M26" s="129">
        <v>1777.429315068493</v>
      </c>
      <c r="N26" s="57">
        <f>SUM(K26:M26)</f>
        <v>324251.2861050769</v>
      </c>
      <c r="O26" s="129">
        <v>6292.309771917812</v>
      </c>
      <c r="P26" s="129">
        <v>271126.0601759475</v>
      </c>
      <c r="Q26" s="129">
        <v>264280.4854397369</v>
      </c>
      <c r="R26" s="129">
        <v>26043.45</v>
      </c>
      <c r="S26" s="129">
        <v>83879.51</v>
      </c>
      <c r="T26" s="129">
        <v>0</v>
      </c>
      <c r="U26" s="60">
        <f>SUM(R26:T26)</f>
        <v>109922.95999999999</v>
      </c>
      <c r="V26" s="129">
        <v>26043.45</v>
      </c>
      <c r="W26" s="129">
        <v>83879.51</v>
      </c>
      <c r="X26" s="129">
        <v>0</v>
      </c>
      <c r="Y26" s="60">
        <f>SUM(V26:X26)</f>
        <v>109922.95999999999</v>
      </c>
      <c r="Z26" s="129">
        <v>105622.89937645175</v>
      </c>
      <c r="AA26" s="130">
        <v>105412.89937645175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14</v>
      </c>
      <c r="D27" s="119">
        <v>0</v>
      </c>
      <c r="E27" s="119">
        <v>0</v>
      </c>
      <c r="F27" s="71">
        <f>SUM(C27:E27)</f>
        <v>14</v>
      </c>
      <c r="G27" s="119">
        <v>12</v>
      </c>
      <c r="H27" s="48"/>
      <c r="I27" s="119">
        <v>75668.75567123287</v>
      </c>
      <c r="J27" s="119">
        <v>51618.25550228311</v>
      </c>
      <c r="K27" s="119">
        <v>75668.75567123287</v>
      </c>
      <c r="L27" s="119">
        <v>0</v>
      </c>
      <c r="M27" s="119">
        <v>0</v>
      </c>
      <c r="N27" s="83">
        <f>SUM(K27:M27)</f>
        <v>75668.75567123287</v>
      </c>
      <c r="O27" s="119">
        <v>51618.25550228311</v>
      </c>
      <c r="P27" s="119">
        <v>73873.83874652223</v>
      </c>
      <c r="Q27" s="119">
        <v>23049.506470586617</v>
      </c>
      <c r="R27" s="119">
        <v>708.24</v>
      </c>
      <c r="S27" s="119">
        <v>0</v>
      </c>
      <c r="T27" s="119">
        <v>0</v>
      </c>
      <c r="U27" s="71">
        <f>SUM(R27:T27)</f>
        <v>708.24</v>
      </c>
      <c r="V27" s="119">
        <v>708.24</v>
      </c>
      <c r="W27" s="119">
        <v>0</v>
      </c>
      <c r="X27" s="119">
        <v>0</v>
      </c>
      <c r="Y27" s="71">
        <f>SUM(V27:X27)</f>
        <v>708.24</v>
      </c>
      <c r="Z27" s="119">
        <v>4176.058985355513</v>
      </c>
      <c r="AA27" s="120">
        <v>2729.1997260962657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v>0</v>
      </c>
      <c r="I29" s="14">
        <v>0</v>
      </c>
      <c r="J29" s="14">
        <v>0</v>
      </c>
      <c r="K29" s="14">
        <v>-524596.4709918571</v>
      </c>
      <c r="L29" s="14">
        <v>0</v>
      </c>
      <c r="M29" s="14">
        <v>0</v>
      </c>
      <c r="N29" s="84">
        <f>SUM(K29:M29)</f>
        <v>-524596.4709918571</v>
      </c>
      <c r="O29" s="14">
        <v>-522919.3721899021</v>
      </c>
      <c r="P29" s="14">
        <v>414703.2434530408</v>
      </c>
      <c r="Q29" s="14">
        <v>4087.3000715144444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-2331.423096785706</v>
      </c>
      <c r="AA29" s="23">
        <v>-2331.423096785706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-120894.69316371428</v>
      </c>
      <c r="L30" s="114">
        <f t="shared" si="7"/>
        <v>0</v>
      </c>
      <c r="M30" s="114">
        <f t="shared" si="7"/>
        <v>0</v>
      </c>
      <c r="N30" s="15">
        <f t="shared" si="7"/>
        <v>-120894.69316371428</v>
      </c>
      <c r="O30" s="114">
        <f t="shared" si="7"/>
        <v>-120204.55149557731</v>
      </c>
      <c r="P30" s="114">
        <f t="shared" si="7"/>
        <v>95206.52874240818</v>
      </c>
      <c r="Q30" s="114">
        <f t="shared" si="7"/>
        <v>92.0439522711822</v>
      </c>
      <c r="R30" s="114">
        <f t="shared" si="7"/>
        <v>1542992.5152</v>
      </c>
      <c r="S30" s="114">
        <f t="shared" si="7"/>
        <v>0</v>
      </c>
      <c r="T30" s="114">
        <f t="shared" si="7"/>
        <v>0</v>
      </c>
      <c r="U30" s="70">
        <f t="shared" si="7"/>
        <v>1542992.5152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-2631845.840845608</v>
      </c>
      <c r="AA30" s="115">
        <f t="shared" si="7"/>
        <v>-600.2507216073573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-120894.69316371428</v>
      </c>
      <c r="L32" s="135">
        <v>0</v>
      </c>
      <c r="M32" s="135">
        <v>0</v>
      </c>
      <c r="N32" s="56">
        <f>SUM(K32:M32)</f>
        <v>-120894.69316371428</v>
      </c>
      <c r="O32" s="135">
        <v>-120204.55149557731</v>
      </c>
      <c r="P32" s="135">
        <v>95206.52874240818</v>
      </c>
      <c r="Q32" s="135">
        <v>92.0439522711822</v>
      </c>
      <c r="R32" s="135">
        <v>1542992.5152</v>
      </c>
      <c r="S32" s="135">
        <v>0</v>
      </c>
      <c r="T32" s="135">
        <v>0</v>
      </c>
      <c r="U32" s="59">
        <f>SUM(R32:T32)</f>
        <v>1542992.5152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-2631845.840845608</v>
      </c>
      <c r="AA32" s="136">
        <v>-600.2507216073573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4557</v>
      </c>
      <c r="D37" s="117">
        <v>29</v>
      </c>
      <c r="E37" s="117">
        <v>149</v>
      </c>
      <c r="F37" s="73">
        <f>SUM(C37:E37)</f>
        <v>4735</v>
      </c>
      <c r="G37" s="117">
        <v>1689</v>
      </c>
      <c r="H37" s="50"/>
      <c r="I37" s="117">
        <v>242992.32767355698</v>
      </c>
      <c r="J37" s="117">
        <v>110158.9133537355</v>
      </c>
      <c r="K37" s="117">
        <v>239937.96589755683</v>
      </c>
      <c r="L37" s="117">
        <v>2355.7617759999994</v>
      </c>
      <c r="M37" s="117">
        <v>698.5999999999998</v>
      </c>
      <c r="N37" s="85">
        <f>SUM(K37:M37)</f>
        <v>242992.32767355684</v>
      </c>
      <c r="O37" s="117">
        <v>110158.9133537355</v>
      </c>
      <c r="P37" s="117">
        <v>249934.0437167579</v>
      </c>
      <c r="Q37" s="117">
        <v>137293.86236732596</v>
      </c>
      <c r="R37" s="117">
        <v>73793.3635</v>
      </c>
      <c r="S37" s="117">
        <v>1695.28</v>
      </c>
      <c r="T37" s="117">
        <v>0</v>
      </c>
      <c r="U37" s="73">
        <f>SUM(R37:T37)</f>
        <v>75488.6435</v>
      </c>
      <c r="V37" s="117">
        <v>61559.941750000005</v>
      </c>
      <c r="W37" s="117">
        <v>847.64</v>
      </c>
      <c r="X37" s="117">
        <v>0</v>
      </c>
      <c r="Y37" s="73">
        <f>SUM(V37:X37)</f>
        <v>62407.581750000005</v>
      </c>
      <c r="Z37" s="117">
        <v>-174896.74711001606</v>
      </c>
      <c r="AA37" s="118">
        <v>-102844.89296914978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441</v>
      </c>
      <c r="D38" s="111">
        <v>2724</v>
      </c>
      <c r="E38" s="111">
        <v>0</v>
      </c>
      <c r="F38" s="69">
        <f>SUM(C38:E38)</f>
        <v>3165</v>
      </c>
      <c r="G38" s="111">
        <v>2542</v>
      </c>
      <c r="H38" s="51"/>
      <c r="I38" s="111">
        <v>1373405.024416663</v>
      </c>
      <c r="J38" s="111">
        <v>822311.561122257</v>
      </c>
      <c r="K38" s="111">
        <v>651476.4601237162</v>
      </c>
      <c r="L38" s="111">
        <v>707559.8224198961</v>
      </c>
      <c r="M38" s="111">
        <v>0</v>
      </c>
      <c r="N38" s="82">
        <f>SUM(K38:M38)</f>
        <v>1359036.2825436122</v>
      </c>
      <c r="O38" s="111">
        <v>813023.3021634365</v>
      </c>
      <c r="P38" s="111">
        <v>1361951.6996121407</v>
      </c>
      <c r="Q38" s="111">
        <v>496251.2304632764</v>
      </c>
      <c r="R38" s="111">
        <v>232503.48000000004</v>
      </c>
      <c r="S38" s="111">
        <v>380244.03</v>
      </c>
      <c r="T38" s="111">
        <v>0</v>
      </c>
      <c r="U38" s="69">
        <f>SUM(R38:T38)</f>
        <v>612747.51</v>
      </c>
      <c r="V38" s="111">
        <v>31216.474924179143</v>
      </c>
      <c r="W38" s="111">
        <v>77798.64299999992</v>
      </c>
      <c r="X38" s="111">
        <v>0</v>
      </c>
      <c r="Y38" s="69">
        <f>SUM(V38:X38)</f>
        <v>109015.11792417907</v>
      </c>
      <c r="Z38" s="111">
        <v>188271.67039037106</v>
      </c>
      <c r="AA38" s="112">
        <v>69141.72841676652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6</v>
      </c>
      <c r="D39" s="111">
        <v>20942</v>
      </c>
      <c r="E39" s="111">
        <v>0</v>
      </c>
      <c r="F39" s="69">
        <f>SUM(C39:E39)</f>
        <v>20948</v>
      </c>
      <c r="G39" s="111">
        <v>20246</v>
      </c>
      <c r="H39" s="51"/>
      <c r="I39" s="111">
        <v>453598.7188914591</v>
      </c>
      <c r="J39" s="111">
        <v>71892.21649562469</v>
      </c>
      <c r="K39" s="111">
        <v>108722.18087671234</v>
      </c>
      <c r="L39" s="111">
        <v>344108.75036570954</v>
      </c>
      <c r="M39" s="111">
        <v>0</v>
      </c>
      <c r="N39" s="82">
        <f>SUM(K39:M39)</f>
        <v>452830.93124242185</v>
      </c>
      <c r="O39" s="111">
        <v>71765.31804445306</v>
      </c>
      <c r="P39" s="111">
        <v>275117.5092328852</v>
      </c>
      <c r="Q39" s="111">
        <v>202266.85233253968</v>
      </c>
      <c r="R39" s="111">
        <v>122.53</v>
      </c>
      <c r="S39" s="111">
        <v>3845.56</v>
      </c>
      <c r="T39" s="111">
        <v>0</v>
      </c>
      <c r="U39" s="69">
        <f>SUM(R39:T39)</f>
        <v>3968.09</v>
      </c>
      <c r="V39" s="111">
        <v>122.53</v>
      </c>
      <c r="W39" s="111">
        <v>3845.56</v>
      </c>
      <c r="X39" s="111">
        <v>0</v>
      </c>
      <c r="Y39" s="69">
        <f>SUM(V39:X39)</f>
        <v>3968.09</v>
      </c>
      <c r="Z39" s="111">
        <v>3326144.7857325706</v>
      </c>
      <c r="AA39" s="112">
        <v>28757.535732570723</v>
      </c>
      <c r="AC39" s="110">
        <v>0</v>
      </c>
      <c r="AD39" s="111">
        <v>0</v>
      </c>
      <c r="AE39" s="111">
        <v>0</v>
      </c>
      <c r="AF39" s="111">
        <v>0</v>
      </c>
      <c r="AG39" s="111">
        <v>1021.4951326530611</v>
      </c>
      <c r="AH39" s="111">
        <v>453.997836734693</v>
      </c>
      <c r="AI39" s="111">
        <v>0</v>
      </c>
      <c r="AJ39" s="111">
        <v>0</v>
      </c>
      <c r="AK39" s="111">
        <v>-52.966414285714</v>
      </c>
      <c r="AL39" s="112">
        <v>-52.966414285714</v>
      </c>
    </row>
    <row r="40" spans="1:38" ht="15.75" thickBot="1">
      <c r="A40" s="13" t="s">
        <v>58</v>
      </c>
      <c r="B40" s="3" t="s">
        <v>7</v>
      </c>
      <c r="C40" s="24">
        <f>SUM(C41:C43)</f>
        <v>31</v>
      </c>
      <c r="D40" s="90">
        <f>SUM(D41:D43)</f>
        <v>0</v>
      </c>
      <c r="E40" s="90">
        <f>SUM(E41:E43)</f>
        <v>0</v>
      </c>
      <c r="F40" s="66">
        <f>SUM(F41:F43)</f>
        <v>31</v>
      </c>
      <c r="G40" s="90">
        <f>SUM(G41:G43)</f>
        <v>18</v>
      </c>
      <c r="H40" s="51"/>
      <c r="I40" s="90">
        <f aca="true" t="shared" si="11" ref="I40:AA40">SUM(I41:I43)</f>
        <v>49532</v>
      </c>
      <c r="J40" s="90">
        <f t="shared" si="11"/>
        <v>0</v>
      </c>
      <c r="K40" s="90">
        <f t="shared" si="11"/>
        <v>49532</v>
      </c>
      <c r="L40" s="90">
        <f t="shared" si="11"/>
        <v>0</v>
      </c>
      <c r="M40" s="90">
        <f t="shared" si="11"/>
        <v>0</v>
      </c>
      <c r="N40" s="75">
        <f t="shared" si="11"/>
        <v>49532</v>
      </c>
      <c r="O40" s="90">
        <f t="shared" si="11"/>
        <v>0</v>
      </c>
      <c r="P40" s="90">
        <f t="shared" si="11"/>
        <v>8264.424841906359</v>
      </c>
      <c r="Q40" s="90">
        <f t="shared" si="11"/>
        <v>8264.424841906359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2476.6000000000004</v>
      </c>
      <c r="AA40" s="91">
        <f t="shared" si="11"/>
        <v>2476.6000000000004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0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30</v>
      </c>
      <c r="D42" s="129">
        <v>0</v>
      </c>
      <c r="E42" s="129">
        <v>0</v>
      </c>
      <c r="F42" s="60">
        <f>SUM(C42:E42)</f>
        <v>30</v>
      </c>
      <c r="G42" s="129">
        <v>18</v>
      </c>
      <c r="H42" s="127"/>
      <c r="I42" s="129">
        <v>49482</v>
      </c>
      <c r="J42" s="129">
        <v>0</v>
      </c>
      <c r="K42" s="129">
        <v>49482</v>
      </c>
      <c r="L42" s="129">
        <v>0</v>
      </c>
      <c r="M42" s="129">
        <v>0</v>
      </c>
      <c r="N42" s="57">
        <f>SUM(K42:M42)</f>
        <v>49482</v>
      </c>
      <c r="O42" s="129">
        <v>0</v>
      </c>
      <c r="P42" s="129">
        <v>8214.424841906359</v>
      </c>
      <c r="Q42" s="129">
        <v>8214.424841906359</v>
      </c>
      <c r="R42" s="129">
        <v>0</v>
      </c>
      <c r="S42" s="129">
        <v>0</v>
      </c>
      <c r="T42" s="129">
        <v>0</v>
      </c>
      <c r="U42" s="60">
        <f>SUM(R42:T42)</f>
        <v>0</v>
      </c>
      <c r="V42" s="129">
        <v>0</v>
      </c>
      <c r="W42" s="129">
        <v>0</v>
      </c>
      <c r="X42" s="129">
        <v>0</v>
      </c>
      <c r="Y42" s="60">
        <f>SUM(V42:X42)</f>
        <v>0</v>
      </c>
      <c r="Z42" s="129">
        <v>2474.1000000000004</v>
      </c>
      <c r="AA42" s="130">
        <v>2474.1000000000004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1</v>
      </c>
      <c r="D43" s="119">
        <v>0</v>
      </c>
      <c r="E43" s="119">
        <v>0</v>
      </c>
      <c r="F43" s="71">
        <f>SUM(C43:E43)</f>
        <v>1</v>
      </c>
      <c r="G43" s="119">
        <v>0</v>
      </c>
      <c r="H43" s="48"/>
      <c r="I43" s="119">
        <v>50</v>
      </c>
      <c r="J43" s="119">
        <v>0</v>
      </c>
      <c r="K43" s="119">
        <v>50</v>
      </c>
      <c r="L43" s="119">
        <v>0</v>
      </c>
      <c r="M43" s="119">
        <v>0</v>
      </c>
      <c r="N43" s="83">
        <f>SUM(K43:M43)</f>
        <v>50</v>
      </c>
      <c r="O43" s="119">
        <v>0</v>
      </c>
      <c r="P43" s="119">
        <v>50</v>
      </c>
      <c r="Q43" s="119">
        <v>50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2.5</v>
      </c>
      <c r="AA43" s="120">
        <v>2.5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69</v>
      </c>
      <c r="D45" s="114">
        <f>SUM(D46:D48)</f>
        <v>40</v>
      </c>
      <c r="E45" s="114">
        <f>SUM(E46:E48)</f>
        <v>0</v>
      </c>
      <c r="F45" s="70">
        <f>SUM(F46:F48)</f>
        <v>109</v>
      </c>
      <c r="G45" s="114">
        <f>SUM(G46:G48)</f>
        <v>96</v>
      </c>
      <c r="H45" s="51"/>
      <c r="I45" s="114">
        <f aca="true" t="shared" si="13" ref="I45:AA45">SUM(I46:I48)</f>
        <v>123154.11691150884</v>
      </c>
      <c r="J45" s="114">
        <f t="shared" si="13"/>
        <v>73544.42905456557</v>
      </c>
      <c r="K45" s="114">
        <f t="shared" si="13"/>
        <v>102749.20499370064</v>
      </c>
      <c r="L45" s="114">
        <f t="shared" si="13"/>
        <v>12362.480410958904</v>
      </c>
      <c r="M45" s="114">
        <f t="shared" si="13"/>
        <v>0</v>
      </c>
      <c r="N45" s="15">
        <f t="shared" si="13"/>
        <v>115111.68540465954</v>
      </c>
      <c r="O45" s="114">
        <f t="shared" si="13"/>
        <v>68174.01809566145</v>
      </c>
      <c r="P45" s="114">
        <f t="shared" si="13"/>
        <v>134114.16697909444</v>
      </c>
      <c r="Q45" s="114">
        <f t="shared" si="13"/>
        <v>49439.832252499</v>
      </c>
      <c r="R45" s="114">
        <f t="shared" si="13"/>
        <v>61549.61</v>
      </c>
      <c r="S45" s="114">
        <f t="shared" si="13"/>
        <v>0</v>
      </c>
      <c r="T45" s="114">
        <f t="shared" si="13"/>
        <v>0</v>
      </c>
      <c r="U45" s="70">
        <f t="shared" si="13"/>
        <v>61549.61</v>
      </c>
      <c r="V45" s="114">
        <f t="shared" si="13"/>
        <v>5821.161666666674</v>
      </c>
      <c r="W45" s="114">
        <f t="shared" si="13"/>
        <v>0</v>
      </c>
      <c r="X45" s="114">
        <f t="shared" si="13"/>
        <v>0</v>
      </c>
      <c r="Y45" s="70">
        <f t="shared" si="13"/>
        <v>5821.161666666674</v>
      </c>
      <c r="Z45" s="114">
        <f t="shared" si="13"/>
        <v>-41081.61527406977</v>
      </c>
      <c r="AA45" s="115">
        <f t="shared" si="13"/>
        <v>-18916.7936074032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6128.970795918367</v>
      </c>
      <c r="AH45" s="114">
        <f t="shared" si="14"/>
        <v>907.995673469386</v>
      </c>
      <c r="AI45" s="114">
        <f t="shared" si="14"/>
        <v>0</v>
      </c>
      <c r="AJ45" s="114">
        <f t="shared" si="14"/>
        <v>0</v>
      </c>
      <c r="AK45" s="114">
        <f t="shared" si="14"/>
        <v>-105.932828571428</v>
      </c>
      <c r="AL45" s="115">
        <f t="shared" si="14"/>
        <v>-105.932828571428</v>
      </c>
    </row>
    <row r="46" spans="1:38" ht="15">
      <c r="A46" s="17"/>
      <c r="B46" s="10" t="s">
        <v>65</v>
      </c>
      <c r="C46" s="35">
        <v>31</v>
      </c>
      <c r="D46" s="132">
        <v>21</v>
      </c>
      <c r="E46" s="132">
        <v>0</v>
      </c>
      <c r="F46" s="61">
        <f>SUM(C46:E46)</f>
        <v>52</v>
      </c>
      <c r="G46" s="132">
        <v>51</v>
      </c>
      <c r="H46" s="49"/>
      <c r="I46" s="132">
        <v>43673.234657534245</v>
      </c>
      <c r="J46" s="132">
        <v>21665.10476027397</v>
      </c>
      <c r="K46" s="132">
        <v>39140.71465753425</v>
      </c>
      <c r="L46" s="132">
        <v>4508.410410958904</v>
      </c>
      <c r="M46" s="132">
        <v>0</v>
      </c>
      <c r="N46" s="58">
        <f>SUM(K46:M46)</f>
        <v>43649.12506849315</v>
      </c>
      <c r="O46" s="132">
        <v>21665.10476027397</v>
      </c>
      <c r="P46" s="132">
        <v>41617.03481990689</v>
      </c>
      <c r="Q46" s="132">
        <v>14906.469750613385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-37551.52106653134</v>
      </c>
      <c r="AA46" s="133">
        <v>-18551.521066531343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13</v>
      </c>
      <c r="D47" s="96">
        <v>0</v>
      </c>
      <c r="E47" s="96">
        <v>0</v>
      </c>
      <c r="F47" s="63">
        <f>SUM(C47:E47)</f>
        <v>13</v>
      </c>
      <c r="G47" s="96">
        <v>2</v>
      </c>
      <c r="H47" s="127"/>
      <c r="I47" s="96">
        <v>13229.14</v>
      </c>
      <c r="J47" s="96">
        <v>8541.705172413793</v>
      </c>
      <c r="K47" s="96">
        <v>13229.14</v>
      </c>
      <c r="L47" s="96">
        <v>0</v>
      </c>
      <c r="M47" s="96">
        <v>0</v>
      </c>
      <c r="N47" s="77">
        <f>SUM(K47:M47)</f>
        <v>13229.14</v>
      </c>
      <c r="O47" s="96">
        <v>8541.705172413793</v>
      </c>
      <c r="P47" s="96">
        <v>15237.83307588479</v>
      </c>
      <c r="Q47" s="96">
        <v>5801.305235491502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19.20093380192054</v>
      </c>
      <c r="AA47" s="97">
        <v>19.20093380192054</v>
      </c>
      <c r="AC47" s="95">
        <v>0</v>
      </c>
      <c r="AD47" s="96">
        <v>0</v>
      </c>
      <c r="AE47" s="96">
        <v>0</v>
      </c>
      <c r="AF47" s="96">
        <v>0</v>
      </c>
      <c r="AG47" s="96">
        <v>2042.9902653061222</v>
      </c>
      <c r="AH47" s="96">
        <v>453.997836734693</v>
      </c>
      <c r="AI47" s="96">
        <v>0</v>
      </c>
      <c r="AJ47" s="96">
        <v>0</v>
      </c>
      <c r="AK47" s="96">
        <v>-52.966414285714</v>
      </c>
      <c r="AL47" s="97">
        <v>-52.966414285714</v>
      </c>
    </row>
    <row r="48" spans="1:38" ht="15.75" thickBot="1">
      <c r="A48" s="19"/>
      <c r="B48" s="11" t="s">
        <v>67</v>
      </c>
      <c r="C48" s="33">
        <v>25</v>
      </c>
      <c r="D48" s="119">
        <v>19</v>
      </c>
      <c r="E48" s="119">
        <v>0</v>
      </c>
      <c r="F48" s="71">
        <f>SUM(C48:E48)</f>
        <v>44</v>
      </c>
      <c r="G48" s="119">
        <v>43</v>
      </c>
      <c r="H48" s="127"/>
      <c r="I48" s="119">
        <v>66251.7422539746</v>
      </c>
      <c r="J48" s="119">
        <v>43337.619121877804</v>
      </c>
      <c r="K48" s="119">
        <v>50379.35033616638</v>
      </c>
      <c r="L48" s="119">
        <v>7854.07</v>
      </c>
      <c r="M48" s="119">
        <v>0</v>
      </c>
      <c r="N48" s="83">
        <f>SUM(K48:M48)</f>
        <v>58233.42033616638</v>
      </c>
      <c r="O48" s="119">
        <v>37967.20816297369</v>
      </c>
      <c r="P48" s="119">
        <v>77259.29908330277</v>
      </c>
      <c r="Q48" s="119">
        <v>28732.057266394113</v>
      </c>
      <c r="R48" s="119">
        <v>61549.61</v>
      </c>
      <c r="S48" s="119">
        <v>0</v>
      </c>
      <c r="T48" s="119">
        <v>0</v>
      </c>
      <c r="U48" s="71">
        <f>SUM(R48:T48)</f>
        <v>61549.61</v>
      </c>
      <c r="V48" s="119">
        <v>5821.161666666674</v>
      </c>
      <c r="W48" s="119">
        <v>0</v>
      </c>
      <c r="X48" s="119">
        <v>0</v>
      </c>
      <c r="Y48" s="71">
        <f>SUM(V48:X48)</f>
        <v>5821.161666666674</v>
      </c>
      <c r="Z48" s="119">
        <v>-3549.2951413403525</v>
      </c>
      <c r="AA48" s="120">
        <v>-384.4734746737766</v>
      </c>
      <c r="AC48" s="124">
        <v>0</v>
      </c>
      <c r="AD48" s="119">
        <v>0</v>
      </c>
      <c r="AE48" s="119">
        <v>0</v>
      </c>
      <c r="AF48" s="119">
        <v>0</v>
      </c>
      <c r="AG48" s="119">
        <v>4085.9805306122444</v>
      </c>
      <c r="AH48" s="119">
        <v>453.997836734693</v>
      </c>
      <c r="AI48" s="119">
        <v>0</v>
      </c>
      <c r="AJ48" s="119">
        <v>0</v>
      </c>
      <c r="AK48" s="119">
        <v>-52.966414285714</v>
      </c>
      <c r="AL48" s="120">
        <v>-52.966414285714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59" t="s">
        <v>69</v>
      </c>
      <c r="B50" s="260"/>
      <c r="C50" s="38">
        <f>C11+C16+C17+C20+C21+C24+C28+C29+C30+C33+C34+C37+C38+C39+C40+C44+C45+C49</f>
        <v>59393</v>
      </c>
      <c r="D50" s="15">
        <f aca="true" t="shared" si="15" ref="D50:AL50">D11+D16+D17+D20+D21+D24+D28+D29+D30+D33+D34+D37+D38+D39+D40+D44+D45+D49</f>
        <v>774139</v>
      </c>
      <c r="E50" s="15">
        <f t="shared" si="15"/>
        <v>239</v>
      </c>
      <c r="F50" s="15">
        <f t="shared" si="15"/>
        <v>833771</v>
      </c>
      <c r="G50" s="15">
        <f t="shared" si="15"/>
        <v>120598</v>
      </c>
      <c r="H50" s="15">
        <f t="shared" si="15"/>
        <v>726933</v>
      </c>
      <c r="I50" s="15">
        <f t="shared" si="15"/>
        <v>11747842.17714089</v>
      </c>
      <c r="J50" s="15">
        <f t="shared" si="15"/>
        <v>3593807.0037739417</v>
      </c>
      <c r="K50" s="15">
        <f t="shared" si="15"/>
        <v>5182344.145893443</v>
      </c>
      <c r="L50" s="15">
        <f t="shared" si="15"/>
        <v>5665280.4066406675</v>
      </c>
      <c r="M50" s="15">
        <f t="shared" si="15"/>
        <v>32684.14205479452</v>
      </c>
      <c r="N50" s="15">
        <f t="shared" si="15"/>
        <v>10880308.694588907</v>
      </c>
      <c r="O50" s="15">
        <f t="shared" si="15"/>
        <v>2849799.755379984</v>
      </c>
      <c r="P50" s="15">
        <f t="shared" si="15"/>
        <v>11429611.932730647</v>
      </c>
      <c r="Q50" s="15">
        <f t="shared" si="15"/>
        <v>8206096.124844428</v>
      </c>
      <c r="R50" s="15">
        <f t="shared" si="15"/>
        <v>6512918.858508484</v>
      </c>
      <c r="S50" s="15">
        <f t="shared" si="15"/>
        <v>1644952.8471830462</v>
      </c>
      <c r="T50" s="15">
        <f t="shared" si="15"/>
        <v>202096.03290000075</v>
      </c>
      <c r="U50" s="15">
        <f t="shared" si="15"/>
        <v>8359967.73859153</v>
      </c>
      <c r="V50" s="15">
        <f t="shared" si="15"/>
        <v>4238365.418149329</v>
      </c>
      <c r="W50" s="15">
        <f t="shared" si="15"/>
        <v>1314700.6001794096</v>
      </c>
      <c r="X50" s="15">
        <f t="shared" si="15"/>
        <v>201805.25154000075</v>
      </c>
      <c r="Y50" s="15">
        <f t="shared" si="15"/>
        <v>5754871.269868739</v>
      </c>
      <c r="Z50" s="15">
        <f t="shared" si="15"/>
        <v>5680800.37445062</v>
      </c>
      <c r="AA50" s="16">
        <f t="shared" si="15"/>
        <v>4955966.103409623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7150.465928571428</v>
      </c>
      <c r="AH50" s="15">
        <f t="shared" si="15"/>
        <v>1361.993510204079</v>
      </c>
      <c r="AI50" s="15">
        <f t="shared" si="15"/>
        <v>0</v>
      </c>
      <c r="AJ50" s="15">
        <f t="shared" si="15"/>
        <v>0</v>
      </c>
      <c r="AK50" s="15">
        <f t="shared" si="15"/>
        <v>-158.899242857142</v>
      </c>
      <c r="AL50" s="16">
        <f t="shared" si="15"/>
        <v>-158.899242857142</v>
      </c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Nika Elizbarashvili</cp:lastModifiedBy>
  <cp:lastPrinted>2017-10-18T12:38:28Z</cp:lastPrinted>
  <dcterms:created xsi:type="dcterms:W3CDTF">1996-10-14T23:33:28Z</dcterms:created>
  <dcterms:modified xsi:type="dcterms:W3CDTF">2019-03-15T13:33:51Z</dcterms:modified>
  <cp:category/>
  <cp:version/>
  <cp:contentType/>
  <cp:contentStatus/>
</cp:coreProperties>
</file>